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calcChain+xml" PartName="/xl/calcChain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 activeTab="1"/>
  </bookViews>
  <sheets>
    <sheet name="Titulinis" sheetId="1" r:id="rId1"/>
    <sheet name="60bb M " sheetId="3" r:id="rId2"/>
    <sheet name="60bb V " sheetId="4" r:id="rId3"/>
    <sheet name="60 M p.bėg. " sheetId="5" r:id="rId4"/>
    <sheet name="60 M suv" sheetId="6" r:id="rId5"/>
    <sheet name="60 V p.bėg. " sheetId="7" r:id="rId6"/>
    <sheet name="60 V suv" sheetId="8" r:id="rId7"/>
    <sheet name="200 M bėg." sheetId="9" r:id="rId8"/>
    <sheet name="200 M suv" sheetId="10" r:id="rId9"/>
    <sheet name="200 V bėg." sheetId="11" r:id="rId10"/>
    <sheet name="200 V suv" sheetId="12" r:id="rId11"/>
    <sheet name="600 M " sheetId="13" r:id="rId12"/>
    <sheet name="600 V " sheetId="14" r:id="rId13"/>
    <sheet name="1000 M " sheetId="15" r:id="rId14"/>
    <sheet name="Aukštis M" sheetId="16" r:id="rId15"/>
    <sheet name="Aukštis V" sheetId="17" r:id="rId16"/>
    <sheet name="Tolis M" sheetId="18" r:id="rId17"/>
    <sheet name="Tolis V" sheetId="19" r:id="rId18"/>
    <sheet name="Rutulys M" sheetId="20" r:id="rId19"/>
    <sheet name="Rutulys V" sheetId="21" r:id="rId20"/>
  </sheets>
  <definedNames>
    <definedName name="_xlnm._FilterDatabase" localSheetId="13" hidden="1">'1000 M '!$A$6:$I$12</definedName>
    <definedName name="_xlnm._FilterDatabase" localSheetId="8" hidden="1">'200 M suv'!$A$6:$I$21</definedName>
    <definedName name="_xlnm._FilterDatabase" localSheetId="10" hidden="1">'200 V suv'!$A$7:$I$23</definedName>
    <definedName name="_xlnm._FilterDatabase" localSheetId="4" hidden="1">'60 M suv'!$A$6:$K$39</definedName>
    <definedName name="_xlnm._FilterDatabase" localSheetId="6" hidden="1">'60 V suv'!$A$6:$L$34</definedName>
    <definedName name="_xlnm._FilterDatabase" localSheetId="11" hidden="1">'600 M '!$A$6:$I$13</definedName>
    <definedName name="_xlnm._FilterDatabase" localSheetId="12" hidden="1">'600 V '!$A$6:$I$13</definedName>
    <definedName name="_xlnm._FilterDatabase" localSheetId="1" hidden="1">'60bb M '!$A$6:$J$12</definedName>
  </definedNames>
  <calcPr calcId="162913"/>
  <extLst>
    <ext uri="GoogleSheetsCustomDataVersion2">
      <go:sheetsCustomData xmlns:go="http://customooxmlschemas.google.com/" r:id="rId25" roundtripDataChecksum="k3DZWRaVEffy3+FVLiBZz1V5kq2Nik4SSyteSgWyxI8="/>
    </ext>
  </extLst>
</workbook>
</file>

<file path=xl/calcChain.xml><?xml version="1.0" encoding="utf-8"?>
<calcChain xmlns="http://schemas.openxmlformats.org/spreadsheetml/2006/main">
  <c r="H10" i="9" l="1"/>
  <c r="H9" i="10" l="1"/>
  <c r="H16" i="10"/>
  <c r="J18" i="8"/>
  <c r="I42" i="7"/>
  <c r="I12" i="7"/>
  <c r="M12" i="21"/>
  <c r="N12" i="21" s="1"/>
  <c r="M11" i="21"/>
  <c r="N11" i="21" s="1"/>
  <c r="M10" i="21"/>
  <c r="N10" i="21" s="1"/>
  <c r="M9" i="21"/>
  <c r="N9" i="21" s="1"/>
  <c r="M8" i="21"/>
  <c r="N8" i="21" s="1"/>
  <c r="M7" i="21"/>
  <c r="N7" i="21" s="1"/>
  <c r="M11" i="20"/>
  <c r="M10" i="20"/>
  <c r="M9" i="20"/>
  <c r="N9" i="20" s="1"/>
  <c r="M8" i="20"/>
  <c r="N8" i="20" s="1"/>
  <c r="M7" i="20"/>
  <c r="N7" i="20" s="1"/>
  <c r="M16" i="19"/>
  <c r="M15" i="19"/>
  <c r="M14" i="19"/>
  <c r="M13" i="19"/>
  <c r="M12" i="19"/>
  <c r="M11" i="19"/>
  <c r="M10" i="19"/>
  <c r="M9" i="19"/>
  <c r="N9" i="19" s="1"/>
  <c r="M8" i="19"/>
  <c r="N8" i="19" s="1"/>
  <c r="M7" i="19"/>
  <c r="N7" i="19" s="1"/>
  <c r="M11" i="18"/>
  <c r="M10" i="18"/>
  <c r="N10" i="18" s="1"/>
  <c r="M9" i="18"/>
  <c r="N9" i="18" s="1"/>
  <c r="M8" i="18"/>
  <c r="N8" i="18" s="1"/>
  <c r="N7" i="18"/>
  <c r="M7" i="18"/>
  <c r="H11" i="12"/>
  <c r="H10" i="12"/>
  <c r="H9" i="12"/>
  <c r="H8" i="12"/>
  <c r="H29" i="11"/>
  <c r="H17" i="11"/>
  <c r="H11" i="11"/>
  <c r="H9" i="11"/>
  <c r="H17" i="10"/>
  <c r="H15" i="10"/>
  <c r="H14" i="10"/>
  <c r="H13" i="10"/>
  <c r="H12" i="10"/>
  <c r="H11" i="10"/>
  <c r="H10" i="10"/>
  <c r="H8" i="10"/>
  <c r="H7" i="10"/>
  <c r="H22" i="9"/>
  <c r="H20" i="9"/>
  <c r="H19" i="9"/>
  <c r="H15" i="9"/>
  <c r="H14" i="9"/>
  <c r="H13" i="9"/>
  <c r="H9" i="9"/>
  <c r="H8" i="9"/>
  <c r="H7" i="9"/>
  <c r="J17" i="8"/>
  <c r="J16" i="8"/>
  <c r="J15" i="8"/>
  <c r="J14" i="8"/>
  <c r="J13" i="8"/>
  <c r="J12" i="8"/>
  <c r="J11" i="8"/>
  <c r="J10" i="8"/>
  <c r="J9" i="8"/>
  <c r="J8" i="8"/>
  <c r="J7" i="8"/>
  <c r="I43" i="7"/>
  <c r="I39" i="7"/>
  <c r="I36" i="7"/>
  <c r="I32" i="7"/>
  <c r="I23" i="7"/>
  <c r="I16" i="7"/>
  <c r="I11" i="7"/>
  <c r="I10" i="7"/>
  <c r="I9" i="7"/>
  <c r="I8" i="7"/>
  <c r="I7" i="7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I53" i="5"/>
  <c r="I52" i="5"/>
  <c r="I51" i="5"/>
  <c r="I50" i="5"/>
  <c r="I48" i="5"/>
  <c r="I44" i="5"/>
  <c r="I41" i="5"/>
  <c r="I34" i="5"/>
  <c r="I32" i="5"/>
  <c r="I31" i="5"/>
  <c r="I26" i="5"/>
  <c r="I25" i="5"/>
  <c r="I20" i="5"/>
  <c r="I17" i="5"/>
  <c r="I16" i="5"/>
  <c r="I12" i="5"/>
  <c r="I11" i="5"/>
  <c r="I10" i="5"/>
  <c r="I7" i="5"/>
  <c r="I8" i="4"/>
  <c r="I7" i="4"/>
  <c r="I12" i="3"/>
  <c r="I11" i="3"/>
  <c r="I10" i="3"/>
  <c r="I9" i="3"/>
  <c r="I8" i="3"/>
  <c r="I7" i="3"/>
</calcChain>
</file>

<file path=xl/sharedStrings.xml><?xml version="1.0" encoding="utf-8"?>
<sst xmlns="http://schemas.openxmlformats.org/spreadsheetml/2006/main" count="1983" uniqueCount="502">
  <si>
    <t>`</t>
  </si>
  <si>
    <t>ATVIRAS KLAIPĖDOS MIESTO VAIKŲ ČEMPIONATAS</t>
  </si>
  <si>
    <t>2025 m. vasario 20 d.</t>
  </si>
  <si>
    <t>Klaipėdos lengvosios atletikos maniežas</t>
  </si>
  <si>
    <t>Varžybų vyr. teisėja</t>
  </si>
  <si>
    <t>Vilmantė Gruodytė</t>
  </si>
  <si>
    <t>SB</t>
  </si>
  <si>
    <t>Vardas</t>
  </si>
  <si>
    <t>Pavardė</t>
  </si>
  <si>
    <t>Gimimo data</t>
  </si>
  <si>
    <t>SUC</t>
  </si>
  <si>
    <t>Treneris</t>
  </si>
  <si>
    <t>Erikas</t>
  </si>
  <si>
    <t>Norvaiša</t>
  </si>
  <si>
    <t>Klaipėda</t>
  </si>
  <si>
    <t>Klaipėdos LAM</t>
  </si>
  <si>
    <t>L. Milikauskaitė</t>
  </si>
  <si>
    <t>-</t>
  </si>
  <si>
    <t>Viltė</t>
  </si>
  <si>
    <t>Gervelytė</t>
  </si>
  <si>
    <t>R. Adomaitienė, A. Vilčinskienė</t>
  </si>
  <si>
    <t>Domantas</t>
  </si>
  <si>
    <t>Zavadzkis</t>
  </si>
  <si>
    <t>Rokas</t>
  </si>
  <si>
    <t>Mitkus</t>
  </si>
  <si>
    <t>Ugnė</t>
  </si>
  <si>
    <t>Kryževičiūtė</t>
  </si>
  <si>
    <t>2:39.74</t>
  </si>
  <si>
    <t>Kotryna</t>
  </si>
  <si>
    <t>Brazaitytė</t>
  </si>
  <si>
    <t>2:27.96</t>
  </si>
  <si>
    <t>Andrea</t>
  </si>
  <si>
    <t>Samsonova</t>
  </si>
  <si>
    <t>2:16.09</t>
  </si>
  <si>
    <t>Augustė</t>
  </si>
  <si>
    <t>Šleinytė</t>
  </si>
  <si>
    <t>Gvidas</t>
  </si>
  <si>
    <t>Bičkauskas</t>
  </si>
  <si>
    <t>Palanga</t>
  </si>
  <si>
    <t>Palangos SC</t>
  </si>
  <si>
    <t>D.Rauktys A.Bajoras</t>
  </si>
  <si>
    <t>Banga</t>
  </si>
  <si>
    <t>Bradūnaitė</t>
  </si>
  <si>
    <t>Dominykas</t>
  </si>
  <si>
    <t>Fausta</t>
  </si>
  <si>
    <t>Liebaitė</t>
  </si>
  <si>
    <t>Uliana</t>
  </si>
  <si>
    <t>Morozova</t>
  </si>
  <si>
    <t>G.Kasputis D.Rauktys</t>
  </si>
  <si>
    <t>Urtė</t>
  </si>
  <si>
    <t>Venclovaitė</t>
  </si>
  <si>
    <t>Paulita</t>
  </si>
  <si>
    <t>Skripstai</t>
  </si>
  <si>
    <t>Anastasija</t>
  </si>
  <si>
    <t>Shvai</t>
  </si>
  <si>
    <t>N.Krakiene</t>
  </si>
  <si>
    <t>Sofija</t>
  </si>
  <si>
    <t>Pantu</t>
  </si>
  <si>
    <t>Artemij</t>
  </si>
  <si>
    <t>Danilov</t>
  </si>
  <si>
    <t>Veronika</t>
  </si>
  <si>
    <t>Černyš</t>
  </si>
  <si>
    <t>Nikita</t>
  </si>
  <si>
    <t>Zenov</t>
  </si>
  <si>
    <t>Dmitrij</t>
  </si>
  <si>
    <t>Pugač</t>
  </si>
  <si>
    <t>Darina</t>
  </si>
  <si>
    <t>Sinicina</t>
  </si>
  <si>
    <t>Vaiva</t>
  </si>
  <si>
    <t>Zimkutė</t>
  </si>
  <si>
    <t>Artem</t>
  </si>
  <si>
    <t>Michail</t>
  </si>
  <si>
    <t>Kuprin</t>
  </si>
  <si>
    <t>Polina</t>
  </si>
  <si>
    <t>Babeško</t>
  </si>
  <si>
    <t>Kirill</t>
  </si>
  <si>
    <t>Zinovjev</t>
  </si>
  <si>
    <t>Aleksandr</t>
  </si>
  <si>
    <t>Grigorjev</t>
  </si>
  <si>
    <t>Felicija</t>
  </si>
  <si>
    <t>Klenickytė</t>
  </si>
  <si>
    <t>2013 22 04</t>
  </si>
  <si>
    <t>Denis</t>
  </si>
  <si>
    <t>Jakuta</t>
  </si>
  <si>
    <t>K.Murašovas</t>
  </si>
  <si>
    <t>Lukas</t>
  </si>
  <si>
    <t>Andriušaitis</t>
  </si>
  <si>
    <t>Tadas</t>
  </si>
  <si>
    <t>Danielius</t>
  </si>
  <si>
    <t>Robertas</t>
  </si>
  <si>
    <t>Vasylius</t>
  </si>
  <si>
    <t>Gabrielė</t>
  </si>
  <si>
    <t>Jonaitytė</t>
  </si>
  <si>
    <t>E.Bogužė</t>
  </si>
  <si>
    <t>Emil</t>
  </si>
  <si>
    <t>Burdin</t>
  </si>
  <si>
    <t>Arminas</t>
  </si>
  <si>
    <t>Šarkauskas</t>
  </si>
  <si>
    <t>Eva</t>
  </si>
  <si>
    <t>Levickaitė</t>
  </si>
  <si>
    <t>Lėja</t>
  </si>
  <si>
    <t>Vestertaitė</t>
  </si>
  <si>
    <t>Kamilė</t>
  </si>
  <si>
    <t>Jankauskaitė</t>
  </si>
  <si>
    <t>Milana</t>
  </si>
  <si>
    <t>Lopuchova</t>
  </si>
  <si>
    <t>Emilis</t>
  </si>
  <si>
    <t>Jokša</t>
  </si>
  <si>
    <t>Derkintytė</t>
  </si>
  <si>
    <t>Matas</t>
  </si>
  <si>
    <t>Derkintis</t>
  </si>
  <si>
    <t>Motiejus</t>
  </si>
  <si>
    <t>Žukauskas</t>
  </si>
  <si>
    <t>2012-07-04</t>
  </si>
  <si>
    <t>Julija</t>
  </si>
  <si>
    <t>Šarapajeva</t>
  </si>
  <si>
    <t>2013-04-11</t>
  </si>
  <si>
    <t>Elzė</t>
  </si>
  <si>
    <t>Navardauskaitė</t>
  </si>
  <si>
    <t>2015-12-11</t>
  </si>
  <si>
    <t>E.Bogužė, B.Mickus</t>
  </si>
  <si>
    <t>Ema</t>
  </si>
  <si>
    <t>Petrauskaitė</t>
  </si>
  <si>
    <t>Jonas</t>
  </si>
  <si>
    <t>Matulevičius</t>
  </si>
  <si>
    <t>2015-06-18</t>
  </si>
  <si>
    <t>Gabrielius</t>
  </si>
  <si>
    <t>Dukel</t>
  </si>
  <si>
    <t>2014-02-12</t>
  </si>
  <si>
    <t>Izabelė</t>
  </si>
  <si>
    <t>Vembutaitė</t>
  </si>
  <si>
    <t>2012-04-20</t>
  </si>
  <si>
    <t>Klaipėdos rajonas</t>
  </si>
  <si>
    <t>L.Gruzdienė</t>
  </si>
  <si>
    <t>Eivinas</t>
  </si>
  <si>
    <t>Žiogas</t>
  </si>
  <si>
    <t>2013-04-27</t>
  </si>
  <si>
    <t>Aurelija</t>
  </si>
  <si>
    <t>Nikolayeva</t>
  </si>
  <si>
    <t>2015-07-12</t>
  </si>
  <si>
    <t>Einoras</t>
  </si>
  <si>
    <t>Genčius</t>
  </si>
  <si>
    <t>2012-04-22</t>
  </si>
  <si>
    <t>A.Pleskys</t>
  </si>
  <si>
    <t>Intaitė</t>
  </si>
  <si>
    <t>2013 08 12</t>
  </si>
  <si>
    <t>M.Krakys</t>
  </si>
  <si>
    <t>Paulina</t>
  </si>
  <si>
    <t>Vasilaiuskaitė</t>
  </si>
  <si>
    <t>2013 07 13</t>
  </si>
  <si>
    <t>Marianna</t>
  </si>
  <si>
    <t>Prus</t>
  </si>
  <si>
    <t>2012 02 26</t>
  </si>
  <si>
    <t>Lina</t>
  </si>
  <si>
    <t>Žilionytė</t>
  </si>
  <si>
    <t>2012 01 12</t>
  </si>
  <si>
    <t>2013 01 16</t>
  </si>
  <si>
    <t>Adomas</t>
  </si>
  <si>
    <t>Batavičius</t>
  </si>
  <si>
    <t>2013 06 07</t>
  </si>
  <si>
    <t>Almantas</t>
  </si>
  <si>
    <t>2013 09 29</t>
  </si>
  <si>
    <t>Airidas</t>
  </si>
  <si>
    <t>Jokubauskas</t>
  </si>
  <si>
    <t>2012 07 06</t>
  </si>
  <si>
    <t>Laurynas</t>
  </si>
  <si>
    <t>Vasiliauskas</t>
  </si>
  <si>
    <t>2012-07-22</t>
  </si>
  <si>
    <t>Malinauuskas</t>
  </si>
  <si>
    <t>2013-07-16</t>
  </si>
  <si>
    <t>Mažeikiai</t>
  </si>
  <si>
    <t>Mažeikių SM</t>
  </si>
  <si>
    <t>Jolanta Kriaučiūnienė</t>
  </si>
  <si>
    <t>Rugilė</t>
  </si>
  <si>
    <t>Žiedaitė</t>
  </si>
  <si>
    <t>2012 11 08</t>
  </si>
  <si>
    <t>Meta</t>
  </si>
  <si>
    <t>2015-03-25</t>
  </si>
  <si>
    <t>Žlibinaitė</t>
  </si>
  <si>
    <t>2015-09-24</t>
  </si>
  <si>
    <t>Mitkevičiūtė</t>
  </si>
  <si>
    <t>2015-11-04</t>
  </si>
  <si>
    <t>Tėja</t>
  </si>
  <si>
    <t>Mačytė</t>
  </si>
  <si>
    <t>2015-07-03</t>
  </si>
  <si>
    <t>Milda</t>
  </si>
  <si>
    <t>Butnoriūtė</t>
  </si>
  <si>
    <t>2015 05 03</t>
  </si>
  <si>
    <t>Benas</t>
  </si>
  <si>
    <t>Alšauskas</t>
  </si>
  <si>
    <t>2014 10 28</t>
  </si>
  <si>
    <t>Virginijus Januševičius</t>
  </si>
  <si>
    <t>Martynas</t>
  </si>
  <si>
    <t>Miečius</t>
  </si>
  <si>
    <t>2014 04 02</t>
  </si>
  <si>
    <t>Žygimantas</t>
  </si>
  <si>
    <t>Šniolis</t>
  </si>
  <si>
    <t>2012-03-07</t>
  </si>
  <si>
    <t>J.Petrilė</t>
  </si>
  <si>
    <t>Gaudrimė</t>
  </si>
  <si>
    <t>Šniolytė</t>
  </si>
  <si>
    <t>Kristupas</t>
  </si>
  <si>
    <t>Šverys</t>
  </si>
  <si>
    <t>2012-05-05</t>
  </si>
  <si>
    <t>Gedvilas</t>
  </si>
  <si>
    <t>2012-09-10</t>
  </si>
  <si>
    <t>Ignas</t>
  </si>
  <si>
    <t>Garmus</t>
  </si>
  <si>
    <t>2012-11-29</t>
  </si>
  <si>
    <t>Gustas</t>
  </si>
  <si>
    <t>2013-05-27</t>
  </si>
  <si>
    <t>Ūla</t>
  </si>
  <si>
    <t>Virketytė</t>
  </si>
  <si>
    <t>2013-09-14</t>
  </si>
  <si>
    <t>Mingailė</t>
  </si>
  <si>
    <t>Šikšniūtė</t>
  </si>
  <si>
    <t>2015-05-10</t>
  </si>
  <si>
    <t>Kajus</t>
  </si>
  <si>
    <t>Krasnopiorov</t>
  </si>
  <si>
    <t>2015-02-17</t>
  </si>
  <si>
    <t>Kleinas</t>
  </si>
  <si>
    <t>2015-08-06</t>
  </si>
  <si>
    <t>Medėja Marija</t>
  </si>
  <si>
    <t>Žebrauskytė</t>
  </si>
  <si>
    <t>2015-10-06</t>
  </si>
  <si>
    <t>Rytis</t>
  </si>
  <si>
    <t>Daržinskas</t>
  </si>
  <si>
    <t>2012-07-03</t>
  </si>
  <si>
    <t>Skuodas</t>
  </si>
  <si>
    <t>Skuodo KKSC</t>
  </si>
  <si>
    <t>Zinaida Sendriūtė</t>
  </si>
  <si>
    <t>Jonkus</t>
  </si>
  <si>
    <t>2014-06-09</t>
  </si>
  <si>
    <t>2014-11-04</t>
  </si>
  <si>
    <t>Gintarė</t>
  </si>
  <si>
    <t>Giedraitė</t>
  </si>
  <si>
    <t>2012-08-25</t>
  </si>
  <si>
    <t>Aloyzas Jasmontas</t>
  </si>
  <si>
    <t>Antanas Donėla</t>
  </si>
  <si>
    <t>Miglė</t>
  </si>
  <si>
    <t>Ubartaitė</t>
  </si>
  <si>
    <t>2014-04-03</t>
  </si>
  <si>
    <t>Krasauskas</t>
  </si>
  <si>
    <t>2014-04-07</t>
  </si>
  <si>
    <t>Austėja</t>
  </si>
  <si>
    <t>Vaivadaitė</t>
  </si>
  <si>
    <t>2014-08-13</t>
  </si>
  <si>
    <t>2012-11-28</t>
  </si>
  <si>
    <t>Voickulianis</t>
  </si>
  <si>
    <t>2014-09-20</t>
  </si>
  <si>
    <t>Norkus</t>
  </si>
  <si>
    <t>2014-04-10</t>
  </si>
  <si>
    <t>Elija</t>
  </si>
  <si>
    <t>Norkutė</t>
  </si>
  <si>
    <t>2013-04-08</t>
  </si>
  <si>
    <t>Urniežaitė</t>
  </si>
  <si>
    <t>2014-08-20</t>
  </si>
  <si>
    <t>Danielis</t>
  </si>
  <si>
    <t>Daukintas</t>
  </si>
  <si>
    <t>2013-11-20</t>
  </si>
  <si>
    <t>Goda</t>
  </si>
  <si>
    <t>Pauliūtė</t>
  </si>
  <si>
    <t>Šilutė</t>
  </si>
  <si>
    <t>Šilutės SM</t>
  </si>
  <si>
    <t>L. Leikuvienė</t>
  </si>
  <si>
    <t>Savickas</t>
  </si>
  <si>
    <t>Rimgailė</t>
  </si>
  <si>
    <t>Šmitaitė</t>
  </si>
  <si>
    <t>Rivaldas</t>
  </si>
  <si>
    <t>Šmitas</t>
  </si>
  <si>
    <t>Alina</t>
  </si>
  <si>
    <t>Radzevičiūtė</t>
  </si>
  <si>
    <t>Petravičiūtė</t>
  </si>
  <si>
    <t>Evelina</t>
  </si>
  <si>
    <t>Budvytytė</t>
  </si>
  <si>
    <t>Naglis</t>
  </si>
  <si>
    <t>Romanovas</t>
  </si>
  <si>
    <t>Justė</t>
  </si>
  <si>
    <t>Lileikytė</t>
  </si>
  <si>
    <t>Saulėja</t>
  </si>
  <si>
    <t>Gudaitė</t>
  </si>
  <si>
    <t>Smiltė</t>
  </si>
  <si>
    <t>Šiaudvytytė</t>
  </si>
  <si>
    <t>Paldauskaitė</t>
  </si>
  <si>
    <t>Grikšas</t>
  </si>
  <si>
    <t>Herkus</t>
  </si>
  <si>
    <t>Samanta</t>
  </si>
  <si>
    <t>Drobnytė</t>
  </si>
  <si>
    <t>Skaistė</t>
  </si>
  <si>
    <t>Juodokaitė</t>
  </si>
  <si>
    <t>Gedgaudas</t>
  </si>
  <si>
    <t>Šilalė</t>
  </si>
  <si>
    <t>Šilalės SM</t>
  </si>
  <si>
    <t>R. Bendžius</t>
  </si>
  <si>
    <t>Guoda</t>
  </si>
  <si>
    <t>Grabauskaitė</t>
  </si>
  <si>
    <t>2012-10-14</t>
  </si>
  <si>
    <t>Titas</t>
  </si>
  <si>
    <t>Ivanauskas</t>
  </si>
  <si>
    <t>2012-01-16</t>
  </si>
  <si>
    <t>Petrikauskaitė</t>
  </si>
  <si>
    <t>2012-05-25</t>
  </si>
  <si>
    <t>Petrokaitė</t>
  </si>
  <si>
    <t>2013-12-19</t>
  </si>
  <si>
    <t>Akstinaitė</t>
  </si>
  <si>
    <t>Tauragė</t>
  </si>
  <si>
    <t>Tauragės SC</t>
  </si>
  <si>
    <t>S. Bajorinaitė-Masiulienė</t>
  </si>
  <si>
    <t>Liudvikas</t>
  </si>
  <si>
    <t>Piečia</t>
  </si>
  <si>
    <t>Adamas</t>
  </si>
  <si>
    <t>Lukošius</t>
  </si>
  <si>
    <t>Barkauskas</t>
  </si>
  <si>
    <t>Gytis</t>
  </si>
  <si>
    <t>Adrijus</t>
  </si>
  <si>
    <t>Senkevičius</t>
  </si>
  <si>
    <t>Eirošius</t>
  </si>
  <si>
    <t>Konstantin</t>
  </si>
  <si>
    <t>Sadovskij</t>
  </si>
  <si>
    <t>K. Kozlovienė</t>
  </si>
  <si>
    <t>Aronas</t>
  </si>
  <si>
    <t>Vasiukas</t>
  </si>
  <si>
    <t>Linda</t>
  </si>
  <si>
    <t>Anderson</t>
  </si>
  <si>
    <t>Levencovas</t>
  </si>
  <si>
    <t>Eraldas</t>
  </si>
  <si>
    <t>Jonušauskas</t>
  </si>
  <si>
    <t>B. Mickus</t>
  </si>
  <si>
    <t>Ajus</t>
  </si>
  <si>
    <t>Šalnys</t>
  </si>
  <si>
    <t>Ieva</t>
  </si>
  <si>
    <t>Dambrauskaitė</t>
  </si>
  <si>
    <t>Gabija</t>
  </si>
  <si>
    <t>Gurauskaitė</t>
  </si>
  <si>
    <t>Jurinda</t>
  </si>
  <si>
    <t>Žiškaitė</t>
  </si>
  <si>
    <t>Amadėja</t>
  </si>
  <si>
    <t>Deikutė</t>
  </si>
  <si>
    <t>Valaitė</t>
  </si>
  <si>
    <t xml:space="preserve">60 m barjerinis bėgimas mergaitės (0,762-7,50) </t>
  </si>
  <si>
    <t>finalas</t>
  </si>
  <si>
    <t>Vieta</t>
  </si>
  <si>
    <t>Komanda</t>
  </si>
  <si>
    <t>Rez.</t>
  </si>
  <si>
    <t>Rez.fin.</t>
  </si>
  <si>
    <t>Kv.l.</t>
  </si>
  <si>
    <t>Klaipėdos raj.</t>
  </si>
  <si>
    <t>10.22</t>
  </si>
  <si>
    <t>Pociūtė</t>
  </si>
  <si>
    <t>V. Baronienė</t>
  </si>
  <si>
    <t>9.45</t>
  </si>
  <si>
    <t>10.03</t>
  </si>
  <si>
    <t>60 m barjerinis bėgimas berniukai (0,762-7,50)</t>
  </si>
  <si>
    <t>Takas</t>
  </si>
  <si>
    <t>Rez. par.b.</t>
  </si>
  <si>
    <t>11.01</t>
  </si>
  <si>
    <t>60 m bėgimas mergaitės</t>
  </si>
  <si>
    <t>bėgimas iš 6</t>
  </si>
  <si>
    <t>Rez.par.b.</t>
  </si>
  <si>
    <t>DNS</t>
  </si>
  <si>
    <t>Valaitytė</t>
  </si>
  <si>
    <t>9.06</t>
  </si>
  <si>
    <t>Trizno</t>
  </si>
  <si>
    <t>10.48</t>
  </si>
  <si>
    <t>Fin.rez</t>
  </si>
  <si>
    <t>60 m bėgimas berniukai</t>
  </si>
  <si>
    <t>bėgimas iš 5</t>
  </si>
  <si>
    <t>8.68</t>
  </si>
  <si>
    <t>9.10</t>
  </si>
  <si>
    <t>8.40</t>
  </si>
  <si>
    <t>8.20</t>
  </si>
  <si>
    <t>8.71</t>
  </si>
  <si>
    <t>8.38</t>
  </si>
  <si>
    <t>Kazanavičius</t>
  </si>
  <si>
    <t>Klaipeda</t>
  </si>
  <si>
    <t>Klaipedos LAM</t>
  </si>
  <si>
    <t>B.Mickus</t>
  </si>
  <si>
    <t>8.13</t>
  </si>
  <si>
    <t>Joknys</t>
  </si>
  <si>
    <t>8.92</t>
  </si>
  <si>
    <t>8.31</t>
  </si>
  <si>
    <t>7.72</t>
  </si>
  <si>
    <t>8.06</t>
  </si>
  <si>
    <t>8.50</t>
  </si>
  <si>
    <t>10.32</t>
  </si>
  <si>
    <t>8.83</t>
  </si>
  <si>
    <t>9.32</t>
  </si>
  <si>
    <t>8.27</t>
  </si>
  <si>
    <t>7.57</t>
  </si>
  <si>
    <t>8.03</t>
  </si>
  <si>
    <t>10.38</t>
  </si>
  <si>
    <t>8.65</t>
  </si>
  <si>
    <t>9.38</t>
  </si>
  <si>
    <t>8.82</t>
  </si>
  <si>
    <t>8.23</t>
  </si>
  <si>
    <t>7.54</t>
  </si>
  <si>
    <t>7.95</t>
  </si>
  <si>
    <t>Šambarauskas</t>
  </si>
  <si>
    <t>8.46</t>
  </si>
  <si>
    <t>Fin.rez.</t>
  </si>
  <si>
    <t>200 m bėgimas mergaitės</t>
  </si>
  <si>
    <t>Rezultatas</t>
  </si>
  <si>
    <t>Beniušytė</t>
  </si>
  <si>
    <t>M.Krakys, D. Šaučikovas</t>
  </si>
  <si>
    <t>Dominyka</t>
  </si>
  <si>
    <t>Melvydaitė</t>
  </si>
  <si>
    <t>finalinis begimas 4</t>
  </si>
  <si>
    <t>Ksenija</t>
  </si>
  <si>
    <t>Zaiceva</t>
  </si>
  <si>
    <t>2015-09-04</t>
  </si>
  <si>
    <t>N. Krakiene</t>
  </si>
  <si>
    <t>Kateerina</t>
  </si>
  <si>
    <t>Kulyš</t>
  </si>
  <si>
    <t>2013-09-25</t>
  </si>
  <si>
    <t>V.Baronienė</t>
  </si>
  <si>
    <t>Katerina</t>
  </si>
  <si>
    <t>200 m bėgimas berniukai</t>
  </si>
  <si>
    <t>finalinis bėgimas iš 4</t>
  </si>
  <si>
    <t>Eividas</t>
  </si>
  <si>
    <t>Pocius</t>
  </si>
  <si>
    <t>Stonkus</t>
  </si>
  <si>
    <t>31.01</t>
  </si>
  <si>
    <t>29.91</t>
  </si>
  <si>
    <t>29.17</t>
  </si>
  <si>
    <t>Lukša</t>
  </si>
  <si>
    <t>28.17</t>
  </si>
  <si>
    <t>28.15</t>
  </si>
  <si>
    <t>27.75</t>
  </si>
  <si>
    <t>DQ</t>
  </si>
  <si>
    <t>27.58</t>
  </si>
  <si>
    <t>35.11</t>
  </si>
  <si>
    <t>27.07</t>
  </si>
  <si>
    <t>Jurčys</t>
  </si>
  <si>
    <t>27.03</t>
  </si>
  <si>
    <t>Džiugas</t>
  </si>
  <si>
    <t>Valančius</t>
  </si>
  <si>
    <t>26.58</t>
  </si>
  <si>
    <t>600 m bėgimas mergaitės</t>
  </si>
  <si>
    <t>Finalas</t>
  </si>
  <si>
    <t>600 m bėgimas berniukai</t>
  </si>
  <si>
    <t>1:57.81</t>
  </si>
  <si>
    <t>1:56.94</t>
  </si>
  <si>
    <t>1:49.72</t>
  </si>
  <si>
    <t>1:47.77</t>
  </si>
  <si>
    <t>1000 m bėgimas mergaitės</t>
  </si>
  <si>
    <t>4:01.71</t>
  </si>
  <si>
    <t>4:00.03</t>
  </si>
  <si>
    <t>DNF</t>
  </si>
  <si>
    <t>Šuolis į aukštį mergaitės</t>
  </si>
  <si>
    <t>Bandymai</t>
  </si>
  <si>
    <t>Rezult.</t>
  </si>
  <si>
    <t>O</t>
  </si>
  <si>
    <t>XO</t>
  </si>
  <si>
    <t>XXX</t>
  </si>
  <si>
    <t>III</t>
  </si>
  <si>
    <t>1.55</t>
  </si>
  <si>
    <t>SM</t>
  </si>
  <si>
    <t>J.Kriaučiūnienė</t>
  </si>
  <si>
    <t>Šuolis į aukštį berniukai</t>
  </si>
  <si>
    <t>XXO</t>
  </si>
  <si>
    <t>1.70</t>
  </si>
  <si>
    <t>Šuolis į tolį mergaitės</t>
  </si>
  <si>
    <t>x</t>
  </si>
  <si>
    <t>Šuolis į tolį berniukai</t>
  </si>
  <si>
    <t>Algirdas</t>
  </si>
  <si>
    <t>Vaškys</t>
  </si>
  <si>
    <t>2013-06-04</t>
  </si>
  <si>
    <t>A. Šilauskas</t>
  </si>
  <si>
    <t>Rutulio (2 kg) stūmimas mergaitės</t>
  </si>
  <si>
    <t xml:space="preserve"> </t>
  </si>
  <si>
    <t>Marcijona</t>
  </si>
  <si>
    <t>Noreikaitė</t>
  </si>
  <si>
    <t>2012-02-26</t>
  </si>
  <si>
    <t>9.64</t>
  </si>
  <si>
    <t>X</t>
  </si>
  <si>
    <t>9.16</t>
  </si>
  <si>
    <t>Rutulio (3 kg) stūmimas berniukai</t>
  </si>
  <si>
    <t>14.97</t>
  </si>
  <si>
    <t>12.01</t>
  </si>
  <si>
    <t>13.06</t>
  </si>
  <si>
    <t>11.82</t>
  </si>
  <si>
    <t>12.61</t>
  </si>
  <si>
    <t>11.10</t>
  </si>
  <si>
    <t>III JA</t>
  </si>
  <si>
    <t>1:52,24</t>
  </si>
  <si>
    <t>1:55,16</t>
  </si>
  <si>
    <t>1:56,70</t>
  </si>
  <si>
    <t>2:04.39</t>
  </si>
  <si>
    <t>2:04,81</t>
  </si>
  <si>
    <t>2:06,58</t>
  </si>
  <si>
    <t>III A</t>
  </si>
  <si>
    <t>I JA</t>
  </si>
  <si>
    <t>1:44,50</t>
  </si>
  <si>
    <t>1:52,84</t>
  </si>
  <si>
    <t>1:56,07</t>
  </si>
  <si>
    <t>2:02,78</t>
  </si>
  <si>
    <t>2:18,09</t>
  </si>
  <si>
    <t>II JA</t>
  </si>
  <si>
    <t>3:47,30</t>
  </si>
  <si>
    <t>4:06,71</t>
  </si>
  <si>
    <t>4:43,93</t>
  </si>
  <si>
    <t>4:58,01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</si>
</sst>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m\.d"/>
    <numFmt numFmtId="166" formatCode="mm\.dd"/>
  </numFmts>
  <fonts count="27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b/>
      <sz val="16"/>
      <color theme="1"/>
      <name val="Times New Roman"/>
    </font>
    <font>
      <b/>
      <sz val="20"/>
      <color theme="1"/>
      <name val="Times New Roman"/>
    </font>
    <font>
      <sz val="8"/>
      <color theme="1"/>
      <name val="Times New Roman"/>
    </font>
    <font>
      <b/>
      <sz val="8"/>
      <color theme="1"/>
      <name val="Times New Roman"/>
    </font>
    <font>
      <i/>
      <sz val="12"/>
      <color theme="1"/>
      <name val="Times New Roman"/>
    </font>
    <font>
      <b/>
      <sz val="9"/>
      <color theme="1"/>
      <name val="Times New Roman"/>
    </font>
    <font>
      <sz val="12"/>
      <color theme="1"/>
      <name val="Times New Roman"/>
    </font>
    <font>
      <b/>
      <sz val="10"/>
      <color theme="1"/>
      <name val="Times New Roman"/>
    </font>
    <font>
      <b/>
      <sz val="7"/>
      <color theme="1"/>
      <name val="Times New Roman"/>
    </font>
    <font>
      <sz val="9"/>
      <color theme="1"/>
      <name val="Times New Roman"/>
    </font>
    <font>
      <sz val="7"/>
      <color theme="1"/>
      <name val="Times New Roman"/>
    </font>
    <font>
      <sz val="11"/>
      <color theme="1"/>
      <name val="Calibri"/>
      <scheme val="minor"/>
    </font>
    <font>
      <sz val="8"/>
      <color theme="1"/>
      <name val="Arial"/>
    </font>
    <font>
      <sz val="14"/>
      <color theme="1"/>
      <name val="Arial"/>
    </font>
    <font>
      <sz val="11"/>
      <name val="Calibri"/>
    </font>
    <font>
      <sz val="8"/>
      <color rgb="FF000000"/>
      <name val="Times New Roman"/>
    </font>
    <font>
      <sz val="8"/>
      <color theme="1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49" fontId="3" fillId="0" borderId="0" xfId="0" applyNumberFormat="1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49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7" fillId="0" borderId="13" xfId="0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2" fontId="1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3" borderId="10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left" vertical="center"/>
    </xf>
    <xf numFmtId="164" fontId="6" fillId="3" borderId="1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2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/>
    </xf>
    <xf numFmtId="49" fontId="6" fillId="0" borderId="12" xfId="0" applyNumberFormat="1" applyFont="1" applyBorder="1" applyAlignment="1">
      <alignment horizontal="left" vertical="center"/>
    </xf>
    <xf numFmtId="2" fontId="1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16" fillId="0" borderId="0" xfId="0" applyFont="1"/>
    <xf numFmtId="49" fontId="1" fillId="3" borderId="12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17" fillId="0" borderId="0" xfId="0" applyNumberFormat="1" applyFont="1" applyAlignment="1">
      <alignment horizontal="right"/>
    </xf>
    <xf numFmtId="49" fontId="17" fillId="0" borderId="0" xfId="0" applyNumberFormat="1" applyFont="1"/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9" fillId="0" borderId="6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2" fontId="7" fillId="0" borderId="1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21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1" fontId="7" fillId="0" borderId="18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" fontId="7" fillId="0" borderId="20" xfId="0" applyNumberFormat="1" applyFont="1" applyBorder="1" applyAlignment="1">
      <alignment horizontal="center" vertical="center"/>
    </xf>
    <xf numFmtId="2" fontId="21" fillId="3" borderId="12" xfId="0" applyNumberFormat="1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vertical="center"/>
    </xf>
    <xf numFmtId="2" fontId="11" fillId="0" borderId="0" xfId="0" applyNumberFormat="1" applyFont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2" fontId="21" fillId="0" borderId="12" xfId="0" applyNumberFormat="1" applyFont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1" fontId="7" fillId="0" borderId="2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2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11" fillId="0" borderId="12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horizontal="center" vertical="center"/>
    </xf>
    <xf numFmtId="49" fontId="24" fillId="3" borderId="12" xfId="0" applyNumberFormat="1" applyFont="1" applyFill="1" applyBorder="1" applyAlignment="1">
      <alignment horizontal="center" vertical="center"/>
    </xf>
    <xf numFmtId="1" fontId="25" fillId="0" borderId="3" xfId="0" applyNumberFormat="1" applyFont="1" applyBorder="1" applyAlignment="1">
      <alignment horizontal="center" vertical="center"/>
    </xf>
    <xf numFmtId="165" fontId="24" fillId="0" borderId="12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166" fontId="24" fillId="0" borderId="12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" fillId="0" borderId="9" xfId="0" applyFont="1" applyBorder="1" applyAlignment="1">
      <alignment horizontal="right" vertical="center"/>
    </xf>
    <xf numFmtId="0" fontId="11" fillId="0" borderId="23" xfId="0" applyFont="1" applyBorder="1" applyAlignment="1">
      <alignment horizontal="left" vertical="center"/>
    </xf>
    <xf numFmtId="16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2" fontId="1" fillId="0" borderId="8" xfId="0" applyNumberFormat="1" applyFont="1" applyBorder="1" applyAlignment="1">
      <alignment horizontal="center" vertical="center"/>
    </xf>
    <xf numFmtId="2" fontId="21" fillId="0" borderId="8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right" vertical="center"/>
    </xf>
    <xf numFmtId="0" fontId="11" fillId="0" borderId="26" xfId="0" applyFont="1" applyBorder="1" applyAlignment="1">
      <alignment horizontal="left" vertical="center"/>
    </xf>
    <xf numFmtId="164" fontId="6" fillId="0" borderId="27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2" fontId="25" fillId="0" borderId="6" xfId="0" applyNumberFormat="1" applyFont="1" applyBorder="1" applyAlignment="1">
      <alignment horizontal="center" vertical="center"/>
    </xf>
    <xf numFmtId="0" fontId="24" fillId="0" borderId="12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0" fontId="18" fillId="0" borderId="4" xfId="0" applyFont="1" applyBorder="1"/>
    <xf numFmtId="0" fontId="18" fillId="0" borderId="15" xfId="0" applyFont="1" applyBorder="1"/>
    <xf numFmtId="0" fontId="23" fillId="0" borderId="12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2" fontId="21" fillId="0" borderId="23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49" fontId="7" fillId="0" borderId="21" xfId="0" applyNumberFormat="1" applyFont="1" applyBorder="1" applyAlignment="1">
      <alignment horizontal="left" vertical="center"/>
    </xf>
    <xf numFmtId="49" fontId="12" fillId="0" borderId="21" xfId="0" applyNumberFormat="1" applyFont="1" applyBorder="1" applyAlignment="1">
      <alignment horizontal="left" vertical="center"/>
    </xf>
    <xf numFmtId="2" fontId="6" fillId="0" borderId="16" xfId="0" applyNumberFormat="1" applyFont="1" applyBorder="1" applyAlignment="1">
      <alignment horizontal="center" vertical="center"/>
    </xf>
    <xf numFmtId="0" fontId="18" fillId="0" borderId="17" xfId="0" applyFont="1" applyBorder="1"/>
    <xf numFmtId="0" fontId="18" fillId="0" borderId="30" xfId="0" applyFont="1" applyBorder="1"/>
    <xf numFmtId="0" fontId="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2" fontId="19" fillId="0" borderId="8" xfId="0" applyNumberFormat="1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1" fontId="7" fillId="0" borderId="31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7" fillId="0" borderId="33" xfId="0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2" fontId="7" fillId="0" borderId="35" xfId="0" applyNumberFormat="1" applyFont="1" applyBorder="1" applyAlignment="1">
      <alignment horizontal="center" vertical="center"/>
    </xf>
    <xf numFmtId="2" fontId="7" fillId="0" borderId="34" xfId="0" applyNumberFormat="1" applyFont="1" applyBorder="1" applyAlignment="1">
      <alignment horizontal="center" vertical="center"/>
    </xf>
    <xf numFmtId="2" fontId="7" fillId="0" borderId="36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1" fillId="3" borderId="39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2" fontId="7" fillId="0" borderId="21" xfId="0" applyNumberFormat="1" applyFont="1" applyBorder="1" applyAlignment="1">
      <alignment vertical="center"/>
    </xf>
    <xf numFmtId="0" fontId="6" fillId="0" borderId="40" xfId="0" applyFont="1" applyBorder="1" applyAlignment="1">
      <alignment horizontal="left" vertical="center"/>
    </xf>
    <xf numFmtId="2" fontId="1" fillId="3" borderId="40" xfId="0" applyNumberFormat="1" applyFont="1" applyFill="1" applyBorder="1" applyAlignment="1">
      <alignment horizontal="center" vertical="center"/>
    </xf>
    <xf numFmtId="2" fontId="21" fillId="3" borderId="40" xfId="0" applyNumberFormat="1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1" fontId="7" fillId="0" borderId="41" xfId="0" applyNumberFormat="1" applyFont="1" applyBorder="1" applyAlignment="1">
      <alignment horizontal="center" vertical="center"/>
    </xf>
    <xf numFmtId="1" fontId="7" fillId="0" borderId="34" xfId="0" applyNumberFormat="1" applyFont="1" applyBorder="1" applyAlignment="1">
      <alignment horizontal="center" vertical="center"/>
    </xf>
    <xf numFmtId="1" fontId="7" fillId="0" borderId="42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43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904875</xdr:colOff>
      <xdr:row>7</xdr:row>
      <xdr:rowOff>0</xdr:rowOff>
    </xdr:from>
    <xdr:ext cx="114300" cy="476250"/>
    <xdr:sp macro="" textlink="">
      <xdr:nvSpPr>
        <xdr:cNvPr id="3" name="Shape 3"/>
        <xdr:cNvSpPr/>
      </xdr:nvSpPr>
      <xdr:spPr>
        <a:xfrm>
          <a:off x="5293613" y="3546638"/>
          <a:ext cx="104775" cy="4667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000"/>
  <sheetViews>
    <sheetView topLeftCell="A4" workbookViewId="0"/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25" width="5.6640625" customWidth="1"/>
    <col min="26" max="26" width="9" customWidth="1"/>
  </cols>
  <sheetData>
    <row r="1" spans="1:26" ht="12.75" customHeight="1" x14ac:dyDescent="0.3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6" ht="12.75" customHeight="1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6" ht="12.75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6" ht="12.75" customHeight="1" x14ac:dyDescent="0.3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6" ht="12.75" customHeigh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ht="12.75" customHeigh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6" ht="12.75" customHeight="1" x14ac:dyDescent="0.3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6" ht="12.75" customHeight="1" x14ac:dyDescent="0.3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6" ht="12.75" customHeight="1" x14ac:dyDescent="0.3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6" ht="12.75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6" ht="12.75" customHeight="1" x14ac:dyDescent="0.3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6" ht="12.75" customHeight="1" x14ac:dyDescent="0.3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6" ht="12.75" customHeight="1" x14ac:dyDescent="0.3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6" ht="12.75" customHeight="1" x14ac:dyDescent="0.3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6" ht="12.75" customHeight="1" x14ac:dyDescent="0.3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6" ht="12.75" customHeight="1" x14ac:dyDescent="0.3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6" ht="12.75" customHeight="1" x14ac:dyDescent="0.3">
      <c r="A17" s="1"/>
      <c r="B17" s="2"/>
      <c r="C17" s="1"/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6" ht="19.5" customHeight="1" x14ac:dyDescent="0.3">
      <c r="A18" s="1"/>
      <c r="B18" s="2"/>
      <c r="C18" s="1"/>
      <c r="D18" s="5" t="s">
        <v>1</v>
      </c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26" ht="12.75" customHeight="1" x14ac:dyDescent="0.3">
      <c r="A19" s="1"/>
      <c r="B19" s="2"/>
      <c r="C19" s="1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26" ht="17.25" customHeight="1" x14ac:dyDescent="0.4">
      <c r="A20" s="1"/>
      <c r="B20" s="2"/>
      <c r="C20" s="1"/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26" ht="4.5" customHeight="1" x14ac:dyDescent="0.3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6" ht="3" customHeight="1" x14ac:dyDescent="0.3">
      <c r="A22" s="7"/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26" ht="4.5" customHeight="1" x14ac:dyDescent="0.3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26" ht="12.75" customHeight="1" x14ac:dyDescent="0.3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6" ht="12.75" customHeight="1" x14ac:dyDescent="0.3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6" ht="12.75" customHeight="1" x14ac:dyDescent="0.3">
      <c r="A26" s="1"/>
      <c r="B26" s="2"/>
      <c r="C26" s="1"/>
      <c r="D26" s="8" t="s">
        <v>2</v>
      </c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6" ht="12.75" customHeight="1" x14ac:dyDescent="0.3">
      <c r="A27" s="1"/>
      <c r="B27" s="2"/>
      <c r="C27" s="1"/>
      <c r="D27" s="9" t="s">
        <v>3</v>
      </c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6" ht="12.75" customHeight="1" x14ac:dyDescent="0.3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6" ht="12.75" customHeight="1" x14ac:dyDescent="0.3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26" ht="12.75" customHeight="1" x14ac:dyDescent="0.3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26" ht="12.75" customHeight="1" x14ac:dyDescent="0.3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6" ht="12.75" customHeight="1" x14ac:dyDescent="0.3">
      <c r="A32" s="1"/>
      <c r="B32" s="2"/>
      <c r="C32" s="1"/>
      <c r="D32" s="1"/>
      <c r="E32" s="10" t="s">
        <v>4</v>
      </c>
      <c r="F32" s="1"/>
      <c r="G32" s="1"/>
      <c r="H32" s="1"/>
      <c r="I32" s="1"/>
      <c r="J32" s="1"/>
      <c r="K32" s="1"/>
      <c r="L32" s="1"/>
      <c r="M32" s="1"/>
      <c r="N32" s="10" t="s">
        <v>5</v>
      </c>
    </row>
  </sheetData>
  <pageMargins left="0.23622047244094491" right="0.15748031496062992" top="0.52" bottom="0.4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82"/>
  <sheetViews>
    <sheetView tabSelected="1" workbookViewId="0">
      <selection activeCell="G16" sqref="G16"/>
    </sheetView>
  </sheetViews>
  <sheetFormatPr defaultColWidth="14.44140625" defaultRowHeight="15" customHeight="1" x14ac:dyDescent="0.3"/>
  <cols>
    <col min="1" max="1" width="5" customWidth="1"/>
    <col min="2" max="2" width="9.44140625" customWidth="1"/>
    <col min="3" max="3" width="13.6640625" customWidth="1"/>
    <col min="4" max="4" width="9.5546875" customWidth="1"/>
    <col min="5" max="5" width="10.33203125" customWidth="1"/>
    <col min="6" max="6" width="11.88671875" customWidth="1"/>
    <col min="7" max="7" width="9.44140625" customWidth="1"/>
    <col min="8" max="8" width="8.88671875" hidden="1" customWidth="1"/>
    <col min="9" max="9" width="5.33203125" customWidth="1"/>
    <col min="10" max="10" width="21.5546875" customWidth="1"/>
    <col min="11" max="11" width="5.6640625" hidden="1" customWidth="1"/>
    <col min="12" max="23" width="8.6640625" customWidth="1"/>
  </cols>
  <sheetData>
    <row r="1" spans="1:23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16"/>
    </row>
    <row r="2" spans="1:23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16"/>
    </row>
    <row r="3" spans="1:23" ht="12" customHeight="1" x14ac:dyDescent="0.3">
      <c r="A3" s="20"/>
      <c r="B3" s="20"/>
      <c r="C3" s="21"/>
      <c r="D3" s="22"/>
      <c r="E3" s="23"/>
      <c r="F3" s="23"/>
      <c r="G3" s="29"/>
      <c r="H3" s="29"/>
      <c r="I3" s="29"/>
      <c r="J3" s="24"/>
      <c r="K3" s="25"/>
    </row>
    <row r="4" spans="1:23" ht="15.75" customHeight="1" x14ac:dyDescent="0.3">
      <c r="A4" s="27"/>
      <c r="B4" s="17" t="s">
        <v>339</v>
      </c>
      <c r="C4" s="4"/>
      <c r="D4" s="22"/>
      <c r="E4" s="28"/>
      <c r="F4" s="28"/>
      <c r="G4" s="45"/>
      <c r="H4" s="29"/>
      <c r="I4" s="29"/>
      <c r="J4" s="26"/>
      <c r="K4" s="25"/>
    </row>
    <row r="5" spans="1:23" ht="18" customHeight="1" x14ac:dyDescent="0.3">
      <c r="A5" s="20"/>
      <c r="B5" s="46"/>
      <c r="C5" s="47" t="s">
        <v>340</v>
      </c>
      <c r="D5" s="22"/>
      <c r="E5" s="28"/>
      <c r="F5" s="28"/>
      <c r="G5" s="45"/>
      <c r="H5" s="29"/>
      <c r="I5" s="29"/>
      <c r="J5" s="26"/>
      <c r="K5" s="25" t="s">
        <v>6</v>
      </c>
    </row>
    <row r="6" spans="1:23" ht="15" customHeight="1" x14ac:dyDescent="0.3">
      <c r="A6" s="30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49" t="s">
        <v>343</v>
      </c>
      <c r="H6" s="33" t="s">
        <v>344</v>
      </c>
      <c r="I6" s="50" t="s">
        <v>345</v>
      </c>
      <c r="J6" s="35" t="s">
        <v>11</v>
      </c>
      <c r="K6" s="16"/>
    </row>
    <row r="7" spans="1:23" ht="15" customHeight="1" x14ac:dyDescent="0.3">
      <c r="A7" s="51">
        <v>1</v>
      </c>
      <c r="B7" s="38" t="s">
        <v>244</v>
      </c>
      <c r="C7" s="39" t="s">
        <v>272</v>
      </c>
      <c r="D7" s="40">
        <v>41145</v>
      </c>
      <c r="E7" s="41" t="s">
        <v>262</v>
      </c>
      <c r="F7" s="41" t="s">
        <v>263</v>
      </c>
      <c r="G7" s="52">
        <v>10.93</v>
      </c>
      <c r="H7" s="53"/>
      <c r="I7" s="54" t="str">
        <f t="shared" ref="I7:I12" si="0">IF(ISBLANK(G7),"",IF(G7&gt;13.34,"",IF(G7&lt;=9.24,"I A",IF(G7&lt;=9.84,"II A",IF(G7&lt;=10.84,"III A",IF(G7&lt;=11.94,"I JA",IF(G7&lt;=12.74,"II JA",IF(G7&lt;=13.34,"III JA"))))))))</f>
        <v>I JA</v>
      </c>
      <c r="J7" s="41" t="s">
        <v>264</v>
      </c>
      <c r="K7" s="16"/>
    </row>
    <row r="8" spans="1:23" ht="18" customHeight="1" x14ac:dyDescent="0.3">
      <c r="A8" s="37">
        <v>2</v>
      </c>
      <c r="B8" s="38" t="s">
        <v>129</v>
      </c>
      <c r="C8" s="39" t="s">
        <v>130</v>
      </c>
      <c r="D8" s="40" t="s">
        <v>131</v>
      </c>
      <c r="E8" s="41" t="s">
        <v>346</v>
      </c>
      <c r="F8" s="41" t="s">
        <v>132</v>
      </c>
      <c r="G8" s="140">
        <v>11.24</v>
      </c>
      <c r="H8" s="55"/>
      <c r="I8" s="54" t="str">
        <f t="shared" si="0"/>
        <v>I JA</v>
      </c>
      <c r="J8" s="41" t="s">
        <v>133</v>
      </c>
      <c r="K8" s="25" t="s">
        <v>347</v>
      </c>
    </row>
    <row r="9" spans="1:23" ht="18" customHeight="1" x14ac:dyDescent="0.3">
      <c r="A9" s="51">
        <v>3</v>
      </c>
      <c r="B9" s="38" t="s">
        <v>273</v>
      </c>
      <c r="C9" s="39" t="s">
        <v>348</v>
      </c>
      <c r="D9" s="56">
        <v>2015</v>
      </c>
      <c r="E9" s="41" t="s">
        <v>14</v>
      </c>
      <c r="F9" s="41" t="s">
        <v>15</v>
      </c>
      <c r="G9" s="57">
        <v>13.59</v>
      </c>
      <c r="H9" s="55"/>
      <c r="I9" s="54" t="str">
        <f t="shared" si="0"/>
        <v/>
      </c>
      <c r="J9" s="41" t="s">
        <v>349</v>
      </c>
      <c r="K9" s="25" t="s">
        <v>350</v>
      </c>
    </row>
    <row r="10" spans="1:23" ht="18" customHeight="1" x14ac:dyDescent="0.3">
      <c r="A10" s="37">
        <v>4</v>
      </c>
      <c r="B10" s="38" t="s">
        <v>266</v>
      </c>
      <c r="C10" s="39" t="s">
        <v>267</v>
      </c>
      <c r="D10" s="40">
        <v>41831</v>
      </c>
      <c r="E10" s="41" t="s">
        <v>262</v>
      </c>
      <c r="F10" s="41" t="s">
        <v>263</v>
      </c>
      <c r="G10" s="57">
        <v>13.6</v>
      </c>
      <c r="H10" s="55"/>
      <c r="I10" s="54" t="str">
        <f t="shared" si="0"/>
        <v/>
      </c>
      <c r="J10" s="41" t="s">
        <v>264</v>
      </c>
      <c r="K10" s="25" t="s">
        <v>351</v>
      </c>
    </row>
    <row r="11" spans="1:23" ht="18" customHeight="1" x14ac:dyDescent="0.3">
      <c r="A11" s="51">
        <v>5</v>
      </c>
      <c r="B11" s="38" t="s">
        <v>68</v>
      </c>
      <c r="C11" s="39" t="s">
        <v>69</v>
      </c>
      <c r="D11" s="40">
        <v>41869</v>
      </c>
      <c r="E11" s="41" t="s">
        <v>14</v>
      </c>
      <c r="F11" s="41" t="s">
        <v>15</v>
      </c>
      <c r="G11" s="67">
        <v>13.79</v>
      </c>
      <c r="H11" s="58"/>
      <c r="I11" s="54" t="str">
        <f t="shared" si="0"/>
        <v/>
      </c>
      <c r="J11" s="41" t="s">
        <v>55</v>
      </c>
      <c r="K11" s="25" t="s">
        <v>17</v>
      </c>
    </row>
    <row r="12" spans="1:23" ht="18" customHeight="1" x14ac:dyDescent="0.3">
      <c r="A12" s="51">
        <v>6</v>
      </c>
      <c r="B12" s="38" t="s">
        <v>260</v>
      </c>
      <c r="C12" s="39" t="s">
        <v>261</v>
      </c>
      <c r="D12" s="40">
        <v>42020</v>
      </c>
      <c r="E12" s="41" t="s">
        <v>262</v>
      </c>
      <c r="F12" s="41" t="s">
        <v>263</v>
      </c>
      <c r="G12" s="57">
        <v>13.81</v>
      </c>
      <c r="H12" s="55"/>
      <c r="I12" s="54" t="str">
        <f t="shared" si="0"/>
        <v/>
      </c>
      <c r="J12" s="41" t="s">
        <v>264</v>
      </c>
      <c r="K12" s="25"/>
    </row>
  </sheetData>
  <printOptions horizontalCentered="1"/>
  <pageMargins left="0.39370078740157483" right="0.62992125984251968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979"/>
  <sheetViews>
    <sheetView workbookViewId="0">
      <selection activeCell="E26" sqref="E26"/>
    </sheetView>
  </sheetViews>
  <sheetFormatPr defaultColWidth="14.44140625" defaultRowHeight="15" customHeight="1" x14ac:dyDescent="0.3"/>
  <cols>
    <col min="1" max="1" width="6.44140625" customWidth="1"/>
    <col min="2" max="2" width="11.88671875" customWidth="1"/>
    <col min="3" max="3" width="12.88671875" customWidth="1"/>
    <col min="4" max="4" width="10" customWidth="1"/>
    <col min="5" max="5" width="10.33203125" customWidth="1"/>
    <col min="6" max="6" width="10.6640625" customWidth="1"/>
    <col min="7" max="7" width="8.6640625" customWidth="1"/>
    <col min="8" max="8" width="8.88671875" hidden="1" customWidth="1"/>
    <col min="9" max="9" width="5.6640625" customWidth="1"/>
    <col min="10" max="10" width="20.88671875" customWidth="1"/>
    <col min="11" max="11" width="5" hidden="1" customWidth="1"/>
    <col min="12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16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16"/>
    </row>
    <row r="3" spans="1:22" ht="12" customHeight="1" x14ac:dyDescent="0.3">
      <c r="A3" s="20"/>
      <c r="B3" s="20"/>
      <c r="C3" s="21"/>
      <c r="D3" s="22"/>
      <c r="E3" s="23"/>
      <c r="F3" s="23"/>
      <c r="G3" s="29"/>
      <c r="H3" s="29"/>
      <c r="I3" s="29"/>
      <c r="J3" s="24"/>
      <c r="K3" s="25"/>
    </row>
    <row r="4" spans="1:22" ht="15.75" customHeight="1" x14ac:dyDescent="0.3">
      <c r="A4" s="27"/>
      <c r="B4" s="17" t="s">
        <v>352</v>
      </c>
      <c r="C4" s="4"/>
      <c r="D4" s="22"/>
      <c r="E4" s="28"/>
      <c r="F4" s="28"/>
      <c r="G4" s="45"/>
      <c r="H4" s="29"/>
      <c r="I4" s="29"/>
      <c r="J4" s="26"/>
      <c r="K4" s="25"/>
    </row>
    <row r="5" spans="1:22" ht="18" customHeight="1" x14ac:dyDescent="0.3">
      <c r="A5" s="20"/>
      <c r="B5" s="46"/>
      <c r="C5" s="47" t="s">
        <v>340</v>
      </c>
      <c r="D5" s="22"/>
      <c r="E5" s="28"/>
      <c r="F5" s="28"/>
      <c r="G5" s="45"/>
      <c r="H5" s="29"/>
      <c r="I5" s="29"/>
      <c r="J5" s="26"/>
      <c r="K5" s="25" t="s">
        <v>6</v>
      </c>
    </row>
    <row r="6" spans="1:22" ht="15" customHeight="1" x14ac:dyDescent="0.3">
      <c r="A6" s="66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354</v>
      </c>
      <c r="H6" s="33" t="s">
        <v>344</v>
      </c>
      <c r="I6" s="50" t="s">
        <v>345</v>
      </c>
      <c r="J6" s="35" t="s">
        <v>11</v>
      </c>
      <c r="K6" s="16"/>
    </row>
    <row r="7" spans="1:22" ht="18" customHeight="1" x14ac:dyDescent="0.3">
      <c r="A7" s="37">
        <v>1</v>
      </c>
      <c r="B7" s="38" t="s">
        <v>23</v>
      </c>
      <c r="C7" s="39" t="s">
        <v>24</v>
      </c>
      <c r="D7" s="40">
        <v>40922</v>
      </c>
      <c r="E7" s="41" t="s">
        <v>14</v>
      </c>
      <c r="F7" s="41" t="s">
        <v>15</v>
      </c>
      <c r="G7" s="57">
        <v>10.51</v>
      </c>
      <c r="H7" s="67"/>
      <c r="I7" s="68" t="str">
        <f t="shared" ref="I7:I8" si="0">IF(ISBLANK(G7),"",IF(G7&gt;13.24,"",IF(G7&lt;=8.5,"I A",IF(G7&lt;=9.24,"II A",IF(G7&lt;=10.14,"III A",IF(G7&lt;=11.44,"I JA",IF(G7&lt;=12.44,"II JA",IF(G7&lt;=13.24,"III JA"))))))))</f>
        <v>I JA</v>
      </c>
      <c r="J7" s="41" t="s">
        <v>20</v>
      </c>
      <c r="K7" s="25"/>
    </row>
    <row r="8" spans="1:22" ht="18" customHeight="1" x14ac:dyDescent="0.3">
      <c r="A8" s="37">
        <v>2</v>
      </c>
      <c r="B8" s="38" t="s">
        <v>268</v>
      </c>
      <c r="C8" s="39" t="s">
        <v>269</v>
      </c>
      <c r="D8" s="40">
        <v>41098</v>
      </c>
      <c r="E8" s="41" t="s">
        <v>262</v>
      </c>
      <c r="F8" s="41" t="s">
        <v>263</v>
      </c>
      <c r="G8" s="57">
        <v>10.97</v>
      </c>
      <c r="H8" s="67"/>
      <c r="I8" s="68" t="str">
        <f t="shared" si="0"/>
        <v>I JA</v>
      </c>
      <c r="J8" s="41" t="s">
        <v>264</v>
      </c>
      <c r="K8" s="25" t="s">
        <v>355</v>
      </c>
    </row>
  </sheetData>
  <printOptions horizontalCentered="1"/>
  <pageMargins left="0.39370078740157483" right="0.61" top="0.39370078740157483" bottom="0.39370078740157483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953"/>
  <sheetViews>
    <sheetView topLeftCell="A3" workbookViewId="0">
      <selection activeCell="G48" sqref="G48"/>
    </sheetView>
  </sheetViews>
  <sheetFormatPr defaultColWidth="14.44140625" defaultRowHeight="15" customHeight="1" x14ac:dyDescent="0.3"/>
  <cols>
    <col min="1" max="1" width="5.33203125" customWidth="1"/>
    <col min="2" max="2" width="12.33203125" customWidth="1"/>
    <col min="3" max="3" width="15.6640625" customWidth="1"/>
    <col min="4" max="4" width="10.88671875" customWidth="1"/>
    <col min="5" max="5" width="11.5546875" customWidth="1"/>
    <col min="6" max="6" width="12.44140625" customWidth="1"/>
    <col min="7" max="7" width="8.88671875" customWidth="1"/>
    <col min="8" max="8" width="9.109375" hidden="1" customWidth="1"/>
    <col min="9" max="9" width="7.33203125" customWidth="1"/>
    <col min="10" max="10" width="21.88671875" customWidth="1"/>
    <col min="11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</row>
    <row r="3" spans="1:22" ht="6.75" customHeight="1" x14ac:dyDescent="0.3">
      <c r="A3" s="20"/>
      <c r="B3" s="20"/>
      <c r="C3" s="21"/>
      <c r="D3" s="22"/>
      <c r="E3" s="23"/>
      <c r="F3" s="23"/>
      <c r="G3" s="29"/>
      <c r="H3" s="29"/>
      <c r="I3" s="29"/>
      <c r="J3" s="24"/>
    </row>
    <row r="4" spans="1:22" ht="15.75" customHeight="1" x14ac:dyDescent="0.3">
      <c r="A4" s="27"/>
      <c r="B4" s="17" t="s">
        <v>356</v>
      </c>
      <c r="C4" s="4"/>
      <c r="D4" s="22"/>
      <c r="E4" s="28"/>
      <c r="F4" s="28"/>
      <c r="G4" s="44"/>
      <c r="H4" s="44"/>
      <c r="I4" s="19"/>
      <c r="J4" s="26"/>
    </row>
    <row r="5" spans="1:22" ht="18" customHeight="1" x14ac:dyDescent="0.3">
      <c r="A5" s="20"/>
      <c r="B5" s="46">
        <v>1</v>
      </c>
      <c r="C5" s="47" t="s">
        <v>357</v>
      </c>
      <c r="D5" s="22"/>
      <c r="E5" s="28"/>
      <c r="F5" s="28"/>
      <c r="G5" s="45"/>
      <c r="H5" s="29"/>
      <c r="I5" s="29"/>
      <c r="J5" s="26"/>
    </row>
    <row r="6" spans="1:22" ht="15" customHeight="1" x14ac:dyDescent="0.3">
      <c r="A6" s="66" t="s">
        <v>353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358</v>
      </c>
      <c r="H6" s="33" t="s">
        <v>344</v>
      </c>
      <c r="I6" s="50" t="s">
        <v>345</v>
      </c>
      <c r="J6" s="35" t="s">
        <v>11</v>
      </c>
    </row>
    <row r="7" spans="1:22" ht="18" customHeight="1" x14ac:dyDescent="0.3">
      <c r="A7" s="54">
        <v>1</v>
      </c>
      <c r="B7" s="38" t="s">
        <v>25</v>
      </c>
      <c r="C7" s="39" t="s">
        <v>26</v>
      </c>
      <c r="D7" s="40">
        <v>41482</v>
      </c>
      <c r="E7" s="41" t="s">
        <v>14</v>
      </c>
      <c r="F7" s="41" t="s">
        <v>15</v>
      </c>
      <c r="G7" s="164">
        <v>9.67</v>
      </c>
      <c r="H7" s="67"/>
      <c r="I7" s="69" t="str">
        <f t="shared" ref="I7:I12" si="0">IF(ISBLANK(G7),"",IF(G7&lt;=7.7,"KSM",IF(G7&lt;=8,"I A",IF(G7&lt;=8.44,"II A",IF(G7&lt;=9.04,"III A",IF(G7&lt;=9.64,"I JA",IF(G7&lt;=10.04,"II JA",IF(G7&lt;=10.34,"III JA"))))))))</f>
        <v>II JA</v>
      </c>
      <c r="J7" s="41" t="s">
        <v>20</v>
      </c>
    </row>
    <row r="8" spans="1:22" ht="18" customHeight="1" x14ac:dyDescent="0.3">
      <c r="A8" s="54">
        <v>2</v>
      </c>
      <c r="B8" s="38" t="s">
        <v>28</v>
      </c>
      <c r="C8" s="39" t="s">
        <v>29</v>
      </c>
      <c r="D8" s="40">
        <v>41501</v>
      </c>
      <c r="E8" s="41" t="s">
        <v>14</v>
      </c>
      <c r="F8" s="41" t="s">
        <v>15</v>
      </c>
      <c r="G8" s="142" t="s">
        <v>359</v>
      </c>
      <c r="H8" s="67"/>
      <c r="I8" s="69"/>
      <c r="J8" s="41" t="s">
        <v>20</v>
      </c>
    </row>
    <row r="9" spans="1:22" ht="18" customHeight="1" x14ac:dyDescent="0.3">
      <c r="A9" s="54">
        <v>3</v>
      </c>
      <c r="B9" s="38" t="s">
        <v>18</v>
      </c>
      <c r="C9" s="39" t="s">
        <v>360</v>
      </c>
      <c r="D9" s="40">
        <v>41581</v>
      </c>
      <c r="E9" s="41" t="s">
        <v>38</v>
      </c>
      <c r="F9" s="41" t="s">
        <v>39</v>
      </c>
      <c r="G9" s="164">
        <v>10.65</v>
      </c>
      <c r="H9" s="67"/>
      <c r="I9" s="69"/>
      <c r="J9" s="41" t="s">
        <v>40</v>
      </c>
    </row>
    <row r="10" spans="1:22" ht="18" customHeight="1" x14ac:dyDescent="0.3">
      <c r="A10" s="54">
        <v>4</v>
      </c>
      <c r="B10" s="38" t="s">
        <v>73</v>
      </c>
      <c r="C10" s="39" t="s">
        <v>74</v>
      </c>
      <c r="D10" s="40">
        <v>41632</v>
      </c>
      <c r="E10" s="41" t="s">
        <v>14</v>
      </c>
      <c r="F10" s="41" t="s">
        <v>15</v>
      </c>
      <c r="G10" s="164">
        <v>10.11</v>
      </c>
      <c r="H10" s="67"/>
      <c r="I10" s="69" t="str">
        <f t="shared" si="0"/>
        <v>III JA</v>
      </c>
      <c r="J10" s="41" t="s">
        <v>55</v>
      </c>
    </row>
    <row r="11" spans="1:22" ht="18" customHeight="1" x14ac:dyDescent="0.3">
      <c r="A11" s="54">
        <v>5</v>
      </c>
      <c r="B11" s="38" t="s">
        <v>98</v>
      </c>
      <c r="C11" s="39" t="s">
        <v>99</v>
      </c>
      <c r="D11" s="40">
        <v>41392</v>
      </c>
      <c r="E11" s="41" t="s">
        <v>14</v>
      </c>
      <c r="F11" s="41" t="s">
        <v>15</v>
      </c>
      <c r="G11" s="164">
        <v>9.92</v>
      </c>
      <c r="H11" s="67"/>
      <c r="I11" s="69" t="str">
        <f t="shared" si="0"/>
        <v>II JA</v>
      </c>
      <c r="J11" s="41" t="s">
        <v>93</v>
      </c>
    </row>
    <row r="12" spans="1:22" ht="18" customHeight="1" x14ac:dyDescent="0.3">
      <c r="A12" s="54">
        <v>6</v>
      </c>
      <c r="B12" s="38" t="s">
        <v>211</v>
      </c>
      <c r="C12" s="39" t="s">
        <v>212</v>
      </c>
      <c r="D12" s="40" t="s">
        <v>213</v>
      </c>
      <c r="E12" s="41" t="s">
        <v>14</v>
      </c>
      <c r="F12" s="41" t="s">
        <v>15</v>
      </c>
      <c r="G12" s="164">
        <v>9.94</v>
      </c>
      <c r="H12" s="67"/>
      <c r="I12" s="69" t="str">
        <f t="shared" si="0"/>
        <v>II JA</v>
      </c>
      <c r="J12" s="41" t="s">
        <v>198</v>
      </c>
    </row>
    <row r="13" spans="1:22" ht="18" customHeight="1" x14ac:dyDescent="0.3">
      <c r="A13" s="20"/>
      <c r="B13" s="46">
        <v>2</v>
      </c>
      <c r="C13" s="47" t="s">
        <v>357</v>
      </c>
      <c r="D13" s="22"/>
      <c r="E13" s="28"/>
      <c r="F13" s="28"/>
      <c r="G13" s="45"/>
      <c r="H13" s="29"/>
      <c r="I13" s="29"/>
      <c r="J13" s="26"/>
    </row>
    <row r="14" spans="1:22" ht="15" customHeight="1" x14ac:dyDescent="0.3">
      <c r="A14" s="66" t="s">
        <v>353</v>
      </c>
      <c r="B14" s="48" t="s">
        <v>7</v>
      </c>
      <c r="C14" s="32" t="s">
        <v>8</v>
      </c>
      <c r="D14" s="33" t="s">
        <v>9</v>
      </c>
      <c r="E14" s="34" t="s">
        <v>342</v>
      </c>
      <c r="F14" s="34" t="s">
        <v>10</v>
      </c>
      <c r="G14" s="33" t="s">
        <v>358</v>
      </c>
      <c r="H14" s="33" t="s">
        <v>344</v>
      </c>
      <c r="I14" s="50" t="s">
        <v>345</v>
      </c>
      <c r="J14" s="35" t="s">
        <v>11</v>
      </c>
    </row>
    <row r="15" spans="1:22" ht="18" customHeight="1" x14ac:dyDescent="0.3">
      <c r="A15" s="54">
        <v>1</v>
      </c>
      <c r="B15" s="38" t="s">
        <v>173</v>
      </c>
      <c r="C15" s="39" t="s">
        <v>174</v>
      </c>
      <c r="D15" s="40" t="s">
        <v>175</v>
      </c>
      <c r="E15" s="41" t="s">
        <v>170</v>
      </c>
      <c r="F15" s="41" t="s">
        <v>171</v>
      </c>
      <c r="G15" s="142" t="s">
        <v>359</v>
      </c>
      <c r="H15" s="67"/>
      <c r="I15" s="69"/>
      <c r="J15" s="41" t="s">
        <v>172</v>
      </c>
    </row>
    <row r="16" spans="1:22" ht="18" customHeight="1" x14ac:dyDescent="0.3">
      <c r="A16" s="54">
        <v>2</v>
      </c>
      <c r="B16" s="38" t="s">
        <v>102</v>
      </c>
      <c r="C16" s="39" t="s">
        <v>103</v>
      </c>
      <c r="D16" s="40">
        <v>41445</v>
      </c>
      <c r="E16" s="41" t="s">
        <v>14</v>
      </c>
      <c r="F16" s="41" t="s">
        <v>15</v>
      </c>
      <c r="G16" s="164">
        <v>9.14</v>
      </c>
      <c r="H16" s="67"/>
      <c r="I16" s="69" t="str">
        <f t="shared" ref="I16:I20" si="1">IF(ISBLANK(G16),"",IF(G16&lt;=7.7,"KSM",IF(G16&lt;=8,"I A",IF(G16&lt;=8.44,"II A",IF(G16&lt;=9.04,"III A",IF(G16&lt;=9.64,"I JA",IF(G16&lt;=10.04,"II JA",IF(G16&lt;=10.34,"III JA"))))))))</f>
        <v>I JA</v>
      </c>
      <c r="J16" s="41" t="s">
        <v>93</v>
      </c>
    </row>
    <row r="17" spans="1:22" ht="18" customHeight="1" x14ac:dyDescent="0.3">
      <c r="A17" s="54">
        <v>3</v>
      </c>
      <c r="B17" s="38" t="s">
        <v>18</v>
      </c>
      <c r="C17" s="39" t="s">
        <v>108</v>
      </c>
      <c r="D17" s="40">
        <v>41159</v>
      </c>
      <c r="E17" s="41" t="s">
        <v>14</v>
      </c>
      <c r="F17" s="41" t="s">
        <v>15</v>
      </c>
      <c r="G17" s="164">
        <v>9.15</v>
      </c>
      <c r="H17" s="67"/>
      <c r="I17" s="69" t="str">
        <f t="shared" si="1"/>
        <v>I JA</v>
      </c>
      <c r="J17" s="41" t="s">
        <v>93</v>
      </c>
    </row>
    <row r="18" spans="1:22" ht="18" customHeight="1" x14ac:dyDescent="0.3">
      <c r="A18" s="54">
        <v>4</v>
      </c>
      <c r="B18" s="38" t="s">
        <v>334</v>
      </c>
      <c r="C18" s="39" t="s">
        <v>335</v>
      </c>
      <c r="D18" s="40">
        <v>41324</v>
      </c>
      <c r="E18" s="41" t="s">
        <v>14</v>
      </c>
      <c r="F18" s="41" t="s">
        <v>15</v>
      </c>
      <c r="G18" s="142" t="s">
        <v>359</v>
      </c>
      <c r="H18" s="67"/>
      <c r="I18" s="69"/>
      <c r="J18" s="41" t="s">
        <v>327</v>
      </c>
    </row>
    <row r="19" spans="1:22" ht="18" customHeight="1" x14ac:dyDescent="0.3">
      <c r="A19" s="54">
        <v>5</v>
      </c>
      <c r="B19" s="38" t="s">
        <v>244</v>
      </c>
      <c r="C19" s="39" t="s">
        <v>302</v>
      </c>
      <c r="D19" s="40" t="s">
        <v>303</v>
      </c>
      <c r="E19" s="41" t="s">
        <v>291</v>
      </c>
      <c r="F19" s="41" t="s">
        <v>292</v>
      </c>
      <c r="G19" s="164">
        <v>10.46</v>
      </c>
      <c r="H19" s="67"/>
      <c r="I19" s="69"/>
      <c r="J19" s="41" t="s">
        <v>293</v>
      </c>
    </row>
    <row r="20" spans="1:22" ht="18" customHeight="1" x14ac:dyDescent="0.3">
      <c r="A20" s="54">
        <v>6</v>
      </c>
      <c r="B20" s="38" t="s">
        <v>79</v>
      </c>
      <c r="C20" s="39" t="s">
        <v>80</v>
      </c>
      <c r="D20" s="40" t="s">
        <v>81</v>
      </c>
      <c r="E20" s="41" t="s">
        <v>14</v>
      </c>
      <c r="F20" s="41" t="s">
        <v>15</v>
      </c>
      <c r="G20" s="164">
        <v>10.28</v>
      </c>
      <c r="H20" s="67"/>
      <c r="I20" s="69" t="str">
        <f t="shared" si="1"/>
        <v>III JA</v>
      </c>
      <c r="J20" s="41" t="s">
        <v>55</v>
      </c>
    </row>
    <row r="21" spans="1:22" ht="15" customHeight="1" x14ac:dyDescent="0.3">
      <c r="A21" s="20"/>
      <c r="B21" s="46">
        <v>3</v>
      </c>
      <c r="C21" s="47" t="s">
        <v>357</v>
      </c>
      <c r="D21" s="22"/>
      <c r="E21" s="28"/>
      <c r="F21" s="28"/>
      <c r="G21" s="45"/>
      <c r="H21" s="29"/>
      <c r="I21" s="29"/>
      <c r="J21" s="26"/>
    </row>
    <row r="22" spans="1:22" ht="15" customHeight="1" x14ac:dyDescent="0.3">
      <c r="A22" s="66" t="s">
        <v>353</v>
      </c>
      <c r="B22" s="48" t="s">
        <v>7</v>
      </c>
      <c r="C22" s="32" t="s">
        <v>8</v>
      </c>
      <c r="D22" s="33" t="s">
        <v>9</v>
      </c>
      <c r="E22" s="34" t="s">
        <v>342</v>
      </c>
      <c r="F22" s="34" t="s">
        <v>10</v>
      </c>
      <c r="G22" s="33" t="s">
        <v>358</v>
      </c>
      <c r="H22" s="33" t="s">
        <v>344</v>
      </c>
      <c r="I22" s="50" t="s">
        <v>345</v>
      </c>
      <c r="J22" s="35" t="s">
        <v>11</v>
      </c>
    </row>
    <row r="23" spans="1:22" ht="18" customHeight="1" x14ac:dyDescent="0.3">
      <c r="A23" s="54">
        <v>1</v>
      </c>
      <c r="B23" s="38" t="s">
        <v>31</v>
      </c>
      <c r="C23" s="39" t="s">
        <v>32</v>
      </c>
      <c r="D23" s="40">
        <v>41624</v>
      </c>
      <c r="E23" s="41" t="s">
        <v>14</v>
      </c>
      <c r="F23" s="41" t="s">
        <v>15</v>
      </c>
      <c r="G23" s="164">
        <v>11.12</v>
      </c>
      <c r="H23" s="67"/>
      <c r="I23" s="69"/>
      <c r="J23" s="41" t="s">
        <v>20</v>
      </c>
    </row>
    <row r="24" spans="1:22" ht="18" customHeight="1" x14ac:dyDescent="0.3">
      <c r="A24" s="54">
        <v>2</v>
      </c>
      <c r="B24" s="38" t="s">
        <v>34</v>
      </c>
      <c r="C24" s="39" t="s">
        <v>35</v>
      </c>
      <c r="D24" s="40">
        <v>41485</v>
      </c>
      <c r="E24" s="41" t="s">
        <v>14</v>
      </c>
      <c r="F24" s="41" t="s">
        <v>15</v>
      </c>
      <c r="G24" s="164">
        <v>10.59</v>
      </c>
      <c r="H24" s="67"/>
      <c r="I24" s="69"/>
      <c r="J24" s="41" t="s">
        <v>20</v>
      </c>
    </row>
    <row r="25" spans="1:22" ht="18" customHeight="1" x14ac:dyDescent="0.3">
      <c r="A25" s="54">
        <v>3</v>
      </c>
      <c r="B25" s="38" t="s">
        <v>277</v>
      </c>
      <c r="C25" s="39" t="s">
        <v>278</v>
      </c>
      <c r="D25" s="40">
        <v>41006</v>
      </c>
      <c r="E25" s="41" t="s">
        <v>262</v>
      </c>
      <c r="F25" s="41" t="s">
        <v>263</v>
      </c>
      <c r="G25" s="164">
        <v>9.06</v>
      </c>
      <c r="H25" s="67"/>
      <c r="I25" s="69" t="str">
        <f t="shared" ref="I25:I26" si="2">IF(ISBLANK(G25),"",IF(G25&lt;=7.7,"KSM",IF(G25&lt;=8,"I A",IF(G25&lt;=8.44,"II A",IF(G25&lt;=9.04,"III A",IF(G25&lt;=9.64,"I JA",IF(G25&lt;=10.04,"II JA",IF(G25&lt;=10.34,"III JA"))))))))</f>
        <v>I JA</v>
      </c>
      <c r="J25" s="41" t="s">
        <v>264</v>
      </c>
    </row>
    <row r="26" spans="1:22" ht="18" customHeight="1" x14ac:dyDescent="0.3">
      <c r="A26" s="54">
        <v>4</v>
      </c>
      <c r="B26" s="38" t="s">
        <v>51</v>
      </c>
      <c r="C26" s="39" t="s">
        <v>52</v>
      </c>
      <c r="D26" s="40">
        <v>41109</v>
      </c>
      <c r="E26" s="41" t="s">
        <v>38</v>
      </c>
      <c r="F26" s="41" t="s">
        <v>39</v>
      </c>
      <c r="G26" s="164">
        <v>10.130000000000001</v>
      </c>
      <c r="H26" s="67"/>
      <c r="I26" s="69" t="str">
        <f t="shared" si="2"/>
        <v>III JA</v>
      </c>
      <c r="J26" s="41" t="s">
        <v>40</v>
      </c>
    </row>
    <row r="27" spans="1:22" ht="18" customHeight="1" x14ac:dyDescent="0.3">
      <c r="A27" s="54">
        <v>5</v>
      </c>
      <c r="B27" s="70" t="s">
        <v>239</v>
      </c>
      <c r="C27" s="71" t="s">
        <v>240</v>
      </c>
      <c r="D27" s="72" t="s">
        <v>241</v>
      </c>
      <c r="E27" s="73" t="s">
        <v>228</v>
      </c>
      <c r="F27" s="73" t="s">
        <v>229</v>
      </c>
      <c r="G27" s="143" t="s">
        <v>359</v>
      </c>
      <c r="H27" s="67"/>
      <c r="I27" s="69"/>
      <c r="J27" s="73" t="s">
        <v>238</v>
      </c>
    </row>
    <row r="28" spans="1:22" ht="18" customHeight="1" x14ac:dyDescent="0.3">
      <c r="A28" s="54">
        <v>6</v>
      </c>
      <c r="B28" s="38" t="s">
        <v>332</v>
      </c>
      <c r="C28" s="39" t="s">
        <v>333</v>
      </c>
      <c r="D28" s="40">
        <v>41719</v>
      </c>
      <c r="E28" s="41" t="s">
        <v>14</v>
      </c>
      <c r="F28" s="41" t="s">
        <v>15</v>
      </c>
      <c r="G28" s="164">
        <v>11.08</v>
      </c>
      <c r="H28" s="67"/>
      <c r="I28" s="69"/>
      <c r="J28" s="41" t="s">
        <v>327</v>
      </c>
    </row>
    <row r="29" spans="1:22" ht="15.75" customHeight="1" x14ac:dyDescent="0.3">
      <c r="A29" s="20"/>
      <c r="B29" s="46">
        <v>4</v>
      </c>
      <c r="C29" s="47" t="s">
        <v>357</v>
      </c>
      <c r="D29" s="22"/>
      <c r="E29" s="28"/>
      <c r="F29" s="28"/>
      <c r="G29" s="45"/>
      <c r="H29" s="29"/>
      <c r="I29" s="29"/>
      <c r="J29" s="26"/>
    </row>
    <row r="30" spans="1:22" ht="15" customHeight="1" x14ac:dyDescent="0.3">
      <c r="A30" s="66" t="s">
        <v>353</v>
      </c>
      <c r="B30" s="48" t="s">
        <v>7</v>
      </c>
      <c r="C30" s="32" t="s">
        <v>8</v>
      </c>
      <c r="D30" s="33" t="s">
        <v>9</v>
      </c>
      <c r="E30" s="34" t="s">
        <v>342</v>
      </c>
      <c r="F30" s="34" t="s">
        <v>10</v>
      </c>
      <c r="G30" s="33" t="s">
        <v>358</v>
      </c>
      <c r="H30" s="33" t="s">
        <v>344</v>
      </c>
      <c r="I30" s="50" t="s">
        <v>345</v>
      </c>
      <c r="J30" s="35" t="s">
        <v>11</v>
      </c>
    </row>
    <row r="31" spans="1:22" ht="18" customHeight="1" x14ac:dyDescent="0.3">
      <c r="A31" s="54">
        <v>1</v>
      </c>
      <c r="B31" s="38" t="s">
        <v>102</v>
      </c>
      <c r="C31" s="39" t="s">
        <v>245</v>
      </c>
      <c r="D31" s="40" t="s">
        <v>247</v>
      </c>
      <c r="E31" s="41" t="s">
        <v>228</v>
      </c>
      <c r="F31" s="41" t="s">
        <v>229</v>
      </c>
      <c r="G31" s="164">
        <v>10.27</v>
      </c>
      <c r="H31" s="67"/>
      <c r="I31" s="69" t="str">
        <f t="shared" ref="I31:I34" si="3">IF(ISBLANK(G31),"",IF(G31&lt;=7.7,"KSM",IF(G31&lt;=8,"I A",IF(G31&lt;=8.44,"II A",IF(G31&lt;=9.04,"III A",IF(G31&lt;=9.64,"I JA",IF(G31&lt;=10.04,"II JA",IF(G31&lt;=10.34,"III JA"))))))))</f>
        <v>III JA</v>
      </c>
      <c r="J31" s="41" t="s">
        <v>230</v>
      </c>
    </row>
    <row r="32" spans="1:22" ht="18" customHeight="1" x14ac:dyDescent="0.3">
      <c r="A32" s="54">
        <v>2</v>
      </c>
      <c r="B32" s="38" t="s">
        <v>294</v>
      </c>
      <c r="C32" s="39" t="s">
        <v>295</v>
      </c>
      <c r="D32" s="40" t="s">
        <v>296</v>
      </c>
      <c r="E32" s="41" t="s">
        <v>291</v>
      </c>
      <c r="F32" s="41" t="s">
        <v>292</v>
      </c>
      <c r="G32" s="164">
        <v>8.9499999999999993</v>
      </c>
      <c r="H32" s="67"/>
      <c r="I32" s="69" t="str">
        <f t="shared" si="3"/>
        <v>III A</v>
      </c>
      <c r="J32" s="41" t="s">
        <v>293</v>
      </c>
    </row>
    <row r="33" spans="1:22" ht="18" customHeight="1" x14ac:dyDescent="0.3">
      <c r="A33" s="54">
        <v>3</v>
      </c>
      <c r="B33" s="38" t="s">
        <v>49</v>
      </c>
      <c r="C33" s="39" t="s">
        <v>50</v>
      </c>
      <c r="D33" s="40">
        <v>41090</v>
      </c>
      <c r="E33" s="41" t="s">
        <v>38</v>
      </c>
      <c r="F33" s="41" t="s">
        <v>39</v>
      </c>
      <c r="G33" s="164">
        <v>10.46</v>
      </c>
      <c r="H33" s="67"/>
      <c r="I33" s="69"/>
      <c r="J33" s="41" t="s">
        <v>40</v>
      </c>
    </row>
    <row r="34" spans="1:22" ht="18" customHeight="1" x14ac:dyDescent="0.3">
      <c r="A34" s="54">
        <v>4</v>
      </c>
      <c r="B34" s="38" t="s">
        <v>60</v>
      </c>
      <c r="C34" s="39" t="s">
        <v>61</v>
      </c>
      <c r="D34" s="40">
        <v>41164</v>
      </c>
      <c r="E34" s="41" t="s">
        <v>14</v>
      </c>
      <c r="F34" s="41" t="s">
        <v>15</v>
      </c>
      <c r="G34" s="164">
        <v>8.74</v>
      </c>
      <c r="H34" s="67"/>
      <c r="I34" s="69" t="str">
        <f t="shared" si="3"/>
        <v>III A</v>
      </c>
      <c r="J34" s="41" t="s">
        <v>55</v>
      </c>
    </row>
    <row r="35" spans="1:22" ht="18" customHeight="1" x14ac:dyDescent="0.3">
      <c r="A35" s="54">
        <v>5</v>
      </c>
      <c r="B35" s="38" t="s">
        <v>114</v>
      </c>
      <c r="C35" s="39" t="s">
        <v>115</v>
      </c>
      <c r="D35" s="40" t="s">
        <v>116</v>
      </c>
      <c r="E35" s="41" t="s">
        <v>14</v>
      </c>
      <c r="F35" s="41" t="s">
        <v>15</v>
      </c>
      <c r="G35" s="164">
        <v>10.45</v>
      </c>
      <c r="H35" s="67"/>
      <c r="I35" s="69"/>
      <c r="J35" s="41" t="s">
        <v>93</v>
      </c>
    </row>
    <row r="36" spans="1:22" ht="18" customHeight="1" x14ac:dyDescent="0.3">
      <c r="A36" s="54">
        <v>6</v>
      </c>
      <c r="B36" s="38" t="s">
        <v>244</v>
      </c>
      <c r="C36" s="39" t="s">
        <v>245</v>
      </c>
      <c r="D36" s="40" t="s">
        <v>246</v>
      </c>
      <c r="E36" s="41" t="s">
        <v>228</v>
      </c>
      <c r="F36" s="41" t="s">
        <v>229</v>
      </c>
      <c r="G36" s="142" t="s">
        <v>359</v>
      </c>
      <c r="H36" s="67"/>
      <c r="I36" s="69"/>
      <c r="J36" s="41" t="s">
        <v>230</v>
      </c>
    </row>
    <row r="37" spans="1:22" ht="18" customHeight="1" x14ac:dyDescent="0.3">
      <c r="A37" s="59"/>
      <c r="B37" s="60"/>
      <c r="C37" s="61"/>
      <c r="D37" s="74"/>
      <c r="E37" s="63"/>
      <c r="F37" s="63"/>
      <c r="G37" s="45"/>
      <c r="H37" s="64"/>
      <c r="I37" s="64"/>
      <c r="J37" s="63"/>
    </row>
    <row r="38" spans="1:22" ht="18" customHeight="1" x14ac:dyDescent="0.3">
      <c r="A38" s="20"/>
      <c r="B38" s="46">
        <v>5</v>
      </c>
      <c r="C38" s="47" t="s">
        <v>357</v>
      </c>
      <c r="D38" s="22"/>
      <c r="E38" s="28"/>
      <c r="F38" s="28"/>
      <c r="G38" s="45"/>
      <c r="H38" s="29"/>
      <c r="I38" s="29"/>
      <c r="J38" s="26"/>
    </row>
    <row r="39" spans="1:22" ht="15" customHeight="1" x14ac:dyDescent="0.3">
      <c r="A39" s="66" t="s">
        <v>353</v>
      </c>
      <c r="B39" s="48" t="s">
        <v>7</v>
      </c>
      <c r="C39" s="32" t="s">
        <v>8</v>
      </c>
      <c r="D39" s="33" t="s">
        <v>9</v>
      </c>
      <c r="E39" s="34" t="s">
        <v>342</v>
      </c>
      <c r="F39" s="34" t="s">
        <v>10</v>
      </c>
      <c r="G39" s="33" t="s">
        <v>358</v>
      </c>
      <c r="H39" s="33" t="s">
        <v>344</v>
      </c>
      <c r="I39" s="50" t="s">
        <v>345</v>
      </c>
      <c r="J39" s="35" t="s">
        <v>11</v>
      </c>
    </row>
    <row r="40" spans="1:22" ht="18" customHeight="1" x14ac:dyDescent="0.3">
      <c r="A40" s="54">
        <v>1</v>
      </c>
      <c r="B40" s="38" t="s">
        <v>100</v>
      </c>
      <c r="C40" s="39" t="s">
        <v>101</v>
      </c>
      <c r="D40" s="40">
        <v>41862</v>
      </c>
      <c r="E40" s="41" t="s">
        <v>14</v>
      </c>
      <c r="F40" s="41" t="s">
        <v>15</v>
      </c>
      <c r="G40" s="142" t="s">
        <v>359</v>
      </c>
      <c r="H40" s="67"/>
      <c r="I40" s="69"/>
      <c r="J40" s="41" t="s">
        <v>93</v>
      </c>
    </row>
    <row r="41" spans="1:22" ht="18" customHeight="1" x14ac:dyDescent="0.3">
      <c r="A41" s="54">
        <v>2</v>
      </c>
      <c r="B41" s="38" t="s">
        <v>121</v>
      </c>
      <c r="C41" s="39" t="s">
        <v>362</v>
      </c>
      <c r="D41" s="56">
        <v>2014</v>
      </c>
      <c r="E41" s="41" t="s">
        <v>14</v>
      </c>
      <c r="F41" s="41" t="s">
        <v>15</v>
      </c>
      <c r="G41" s="164">
        <v>8.93</v>
      </c>
      <c r="H41" s="67"/>
      <c r="I41" s="69" t="str">
        <f t="shared" ref="I41" si="4">IF(ISBLANK(G41),"",IF(G41&lt;=7.7,"KSM",IF(G41&lt;=8,"I A",IF(G41&lt;=8.44,"II A",IF(G41&lt;=9.04,"III A",IF(G41&lt;=9.64,"I JA",IF(G41&lt;=10.04,"II JA",IF(G41&lt;=10.34,"III JA"))))))))</f>
        <v>III A</v>
      </c>
      <c r="J41" s="41" t="s">
        <v>349</v>
      </c>
    </row>
    <row r="42" spans="1:22" ht="18" customHeight="1" x14ac:dyDescent="0.3">
      <c r="A42" s="54">
        <v>3</v>
      </c>
      <c r="B42" s="38" t="s">
        <v>121</v>
      </c>
      <c r="C42" s="39" t="s">
        <v>122</v>
      </c>
      <c r="D42" s="40"/>
      <c r="E42" s="41" t="s">
        <v>14</v>
      </c>
      <c r="F42" s="41" t="s">
        <v>15</v>
      </c>
      <c r="G42" s="142" t="s">
        <v>359</v>
      </c>
      <c r="H42" s="67"/>
      <c r="I42" s="69"/>
      <c r="J42" s="41" t="s">
        <v>93</v>
      </c>
    </row>
    <row r="43" spans="1:22" ht="18" customHeight="1" x14ac:dyDescent="0.3">
      <c r="A43" s="54">
        <v>4</v>
      </c>
      <c r="B43" s="38" t="s">
        <v>214</v>
      </c>
      <c r="C43" s="39" t="s">
        <v>215</v>
      </c>
      <c r="D43" s="40" t="s">
        <v>216</v>
      </c>
      <c r="E43" s="41" t="s">
        <v>14</v>
      </c>
      <c r="F43" s="41" t="s">
        <v>15</v>
      </c>
      <c r="G43" s="164">
        <v>10.48</v>
      </c>
      <c r="H43" s="67"/>
      <c r="I43" s="69"/>
      <c r="J43" s="41" t="s">
        <v>198</v>
      </c>
    </row>
    <row r="44" spans="1:22" ht="18" customHeight="1" x14ac:dyDescent="0.3">
      <c r="A44" s="54">
        <v>5</v>
      </c>
      <c r="B44" s="38" t="s">
        <v>176</v>
      </c>
      <c r="C44" s="39" t="s">
        <v>174</v>
      </c>
      <c r="D44" s="40" t="s">
        <v>177</v>
      </c>
      <c r="E44" s="41" t="s">
        <v>170</v>
      </c>
      <c r="F44" s="41" t="s">
        <v>171</v>
      </c>
      <c r="G44" s="142" t="s">
        <v>359</v>
      </c>
      <c r="H44" s="67"/>
      <c r="I44" s="69" t="str">
        <f>IF(ISBLANK(G45),"",IF(G45&lt;=7.7,"KSM",IF(G45&lt;=8,"I A",IF(G45&lt;=8.44,"II A",IF(G45&lt;=9.04,"III A",IF(G45&lt;=9.64,"I JA",IF(G45&lt;=10.04,"II JA",IF(G45&lt;=10.34,"III JA"))))))))</f>
        <v/>
      </c>
      <c r="J44" s="41" t="s">
        <v>172</v>
      </c>
    </row>
    <row r="45" spans="1:22" ht="18" customHeight="1" x14ac:dyDescent="0.3">
      <c r="A45" s="54">
        <v>6</v>
      </c>
      <c r="B45" s="75"/>
      <c r="C45" s="76"/>
      <c r="D45" s="77"/>
      <c r="E45" s="78"/>
      <c r="F45" s="78"/>
      <c r="G45" s="142"/>
      <c r="H45" s="67"/>
      <c r="I45" s="69"/>
      <c r="J45" s="78"/>
    </row>
    <row r="46" spans="1:22" ht="18" customHeight="1" x14ac:dyDescent="0.3">
      <c r="A46" s="20"/>
      <c r="B46" s="46">
        <v>6</v>
      </c>
      <c r="C46" s="47" t="s">
        <v>357</v>
      </c>
      <c r="D46" s="22"/>
      <c r="E46" s="28"/>
      <c r="F46" s="28"/>
      <c r="G46" s="45"/>
      <c r="H46" s="29"/>
      <c r="I46" s="29"/>
      <c r="J46" s="26"/>
    </row>
    <row r="47" spans="1:22" ht="15" customHeight="1" x14ac:dyDescent="0.3">
      <c r="A47" s="66" t="s">
        <v>353</v>
      </c>
      <c r="B47" s="48" t="s">
        <v>7</v>
      </c>
      <c r="C47" s="32" t="s">
        <v>8</v>
      </c>
      <c r="D47" s="33" t="s">
        <v>9</v>
      </c>
      <c r="E47" s="34" t="s">
        <v>342</v>
      </c>
      <c r="F47" s="34" t="s">
        <v>10</v>
      </c>
      <c r="G47" s="33" t="s">
        <v>358</v>
      </c>
      <c r="H47" s="33" t="s">
        <v>344</v>
      </c>
      <c r="I47" s="50" t="s">
        <v>345</v>
      </c>
      <c r="J47" s="35" t="s">
        <v>11</v>
      </c>
    </row>
    <row r="48" spans="1:22" ht="18" customHeight="1" x14ac:dyDescent="0.3">
      <c r="A48" s="54">
        <v>1</v>
      </c>
      <c r="B48" s="38" t="s">
        <v>117</v>
      </c>
      <c r="C48" s="39" t="s">
        <v>118</v>
      </c>
      <c r="D48" s="40" t="s">
        <v>119</v>
      </c>
      <c r="E48" s="41" t="s">
        <v>14</v>
      </c>
      <c r="F48" s="41" t="s">
        <v>15</v>
      </c>
      <c r="G48" s="164">
        <v>9.06</v>
      </c>
      <c r="H48" s="67"/>
      <c r="I48" s="69" t="str">
        <f t="shared" ref="I48:I53" si="5">IF(ISBLANK(G48),"",IF(G48&lt;=7.7,"KSM",IF(G48&lt;=8,"I A",IF(G48&lt;=8.44,"II A",IF(G48&lt;=9.04,"III A",IF(G48&lt;=9.64,"I JA",IF(G48&lt;=10.04,"II JA",IF(G48&lt;=10.34,"III JA"))))))))</f>
        <v>I JA</v>
      </c>
      <c r="J48" s="41" t="s">
        <v>120</v>
      </c>
    </row>
    <row r="49" spans="1:22" ht="18" customHeight="1" x14ac:dyDescent="0.3">
      <c r="A49" s="54">
        <v>2</v>
      </c>
      <c r="B49" s="38" t="s">
        <v>222</v>
      </c>
      <c r="C49" s="39" t="s">
        <v>223</v>
      </c>
      <c r="D49" s="40" t="s">
        <v>224</v>
      </c>
      <c r="E49" s="41" t="s">
        <v>14</v>
      </c>
      <c r="F49" s="41" t="s">
        <v>15</v>
      </c>
      <c r="G49" s="164">
        <v>10.77</v>
      </c>
      <c r="H49" s="67"/>
      <c r="I49" s="69"/>
      <c r="J49" s="41" t="s">
        <v>198</v>
      </c>
    </row>
    <row r="50" spans="1:22" ht="18" customHeight="1" x14ac:dyDescent="0.3">
      <c r="A50" s="54">
        <v>3</v>
      </c>
      <c r="B50" s="38" t="s">
        <v>137</v>
      </c>
      <c r="C50" s="39" t="s">
        <v>138</v>
      </c>
      <c r="D50" s="40" t="s">
        <v>139</v>
      </c>
      <c r="E50" s="41" t="s">
        <v>346</v>
      </c>
      <c r="F50" s="41" t="s">
        <v>132</v>
      </c>
      <c r="G50" s="164">
        <v>10.029999999999999</v>
      </c>
      <c r="H50" s="67"/>
      <c r="I50" s="69" t="str">
        <f t="shared" si="5"/>
        <v>II JA</v>
      </c>
      <c r="J50" s="41" t="s">
        <v>133</v>
      </c>
    </row>
    <row r="51" spans="1:22" ht="18" customHeight="1" x14ac:dyDescent="0.3">
      <c r="A51" s="54">
        <v>4</v>
      </c>
      <c r="B51" s="38" t="s">
        <v>49</v>
      </c>
      <c r="C51" s="39" t="s">
        <v>178</v>
      </c>
      <c r="D51" s="40" t="s">
        <v>179</v>
      </c>
      <c r="E51" s="41" t="s">
        <v>170</v>
      </c>
      <c r="F51" s="41" t="s">
        <v>171</v>
      </c>
      <c r="G51" s="164">
        <v>10.02</v>
      </c>
      <c r="H51" s="67"/>
      <c r="I51" s="69" t="str">
        <f t="shared" si="5"/>
        <v>II JA</v>
      </c>
      <c r="J51" s="41" t="s">
        <v>172</v>
      </c>
    </row>
    <row r="52" spans="1:22" ht="18" customHeight="1" x14ac:dyDescent="0.3">
      <c r="A52" s="54">
        <v>5</v>
      </c>
      <c r="B52" s="38" t="s">
        <v>182</v>
      </c>
      <c r="C52" s="39" t="s">
        <v>183</v>
      </c>
      <c r="D52" s="40" t="s">
        <v>184</v>
      </c>
      <c r="E52" s="41" t="s">
        <v>170</v>
      </c>
      <c r="F52" s="41" t="s">
        <v>171</v>
      </c>
      <c r="G52" s="165"/>
      <c r="H52" s="67"/>
      <c r="I52" s="69" t="str">
        <f t="shared" si="5"/>
        <v/>
      </c>
      <c r="J52" s="41" t="s">
        <v>172</v>
      </c>
    </row>
    <row r="53" spans="1:22" ht="18" customHeight="1" x14ac:dyDescent="0.3">
      <c r="A53" s="54">
        <v>6</v>
      </c>
      <c r="B53" s="75"/>
      <c r="C53" s="76"/>
      <c r="D53" s="77"/>
      <c r="E53" s="78"/>
      <c r="F53" s="78"/>
      <c r="G53" s="142"/>
      <c r="H53" s="67"/>
      <c r="I53" s="69" t="str">
        <f t="shared" si="5"/>
        <v/>
      </c>
      <c r="J53" s="78"/>
    </row>
  </sheetData>
  <printOptions horizontalCentered="1"/>
  <pageMargins left="0.39370078740157483" right="0.15748031496062992" top="0.15748031496062992" bottom="0.19685039370078741" header="0" footer="0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39"/>
  <sheetViews>
    <sheetView workbookViewId="0">
      <selection activeCell="H18" sqref="H18"/>
    </sheetView>
  </sheetViews>
  <sheetFormatPr defaultColWidth="14.44140625" defaultRowHeight="15" customHeight="1" x14ac:dyDescent="0.3"/>
  <cols>
    <col min="1" max="1" width="5.33203125" customWidth="1"/>
    <col min="2" max="2" width="12.33203125" customWidth="1"/>
    <col min="3" max="3" width="15.6640625" customWidth="1"/>
    <col min="4" max="4" width="10.88671875" customWidth="1"/>
    <col min="5" max="5" width="11.5546875" customWidth="1"/>
    <col min="6" max="6" width="12.44140625" customWidth="1"/>
    <col min="7" max="8" width="8.88671875" customWidth="1"/>
    <col min="9" max="9" width="9.109375" hidden="1" customWidth="1"/>
    <col min="10" max="10" width="6.77734375" customWidth="1"/>
    <col min="11" max="11" width="21.88671875" customWidth="1"/>
    <col min="12" max="23" width="8.6640625" customWidth="1"/>
  </cols>
  <sheetData>
    <row r="1" spans="1:23" ht="18" customHeight="1" x14ac:dyDescent="0.3">
      <c r="A1" s="9" t="s">
        <v>1</v>
      </c>
      <c r="B1" s="4"/>
      <c r="C1" s="12"/>
      <c r="D1" s="13"/>
      <c r="E1" s="14"/>
      <c r="F1" s="14"/>
      <c r="G1" s="44"/>
      <c r="H1" s="44"/>
      <c r="I1" s="15"/>
      <c r="J1" s="15"/>
      <c r="K1" s="4"/>
    </row>
    <row r="2" spans="1:23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44"/>
      <c r="J2" s="19"/>
      <c r="K2" s="4"/>
    </row>
    <row r="3" spans="1:23" ht="6.75" customHeight="1" x14ac:dyDescent="0.3">
      <c r="A3" s="20"/>
      <c r="B3" s="20"/>
      <c r="C3" s="21"/>
      <c r="D3" s="22"/>
      <c r="E3" s="23"/>
      <c r="F3" s="23"/>
      <c r="G3" s="29"/>
      <c r="H3" s="29"/>
      <c r="I3" s="29"/>
      <c r="J3" s="29"/>
      <c r="K3" s="24"/>
    </row>
    <row r="4" spans="1:23" ht="15.75" customHeight="1" x14ac:dyDescent="0.3">
      <c r="A4" s="27"/>
      <c r="B4" s="17" t="s">
        <v>356</v>
      </c>
      <c r="C4" s="4"/>
      <c r="D4" s="22"/>
      <c r="E4" s="28"/>
      <c r="F4" s="28"/>
      <c r="G4" s="44"/>
      <c r="H4" s="44"/>
      <c r="I4" s="44"/>
      <c r="J4" s="19"/>
      <c r="K4" s="26"/>
    </row>
    <row r="5" spans="1:23" ht="18" customHeight="1" x14ac:dyDescent="0.3">
      <c r="A5" s="20"/>
      <c r="B5" s="46"/>
      <c r="C5" s="47"/>
      <c r="D5" s="22"/>
      <c r="E5" s="28"/>
      <c r="F5" s="28"/>
      <c r="G5" s="45"/>
      <c r="H5" s="45"/>
      <c r="I5" s="29"/>
      <c r="J5" s="29"/>
      <c r="K5" s="26"/>
    </row>
    <row r="6" spans="1:23" ht="15" customHeight="1" x14ac:dyDescent="0.3">
      <c r="A6" s="144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358</v>
      </c>
      <c r="H6" s="49" t="s">
        <v>364</v>
      </c>
      <c r="I6" s="33" t="s">
        <v>344</v>
      </c>
      <c r="J6" s="50" t="s">
        <v>345</v>
      </c>
      <c r="K6" s="35" t="s">
        <v>11</v>
      </c>
    </row>
    <row r="7" spans="1:23" ht="18" customHeight="1" x14ac:dyDescent="0.3">
      <c r="A7" s="79">
        <v>1</v>
      </c>
      <c r="B7" s="38" t="s">
        <v>60</v>
      </c>
      <c r="C7" s="39" t="s">
        <v>61</v>
      </c>
      <c r="D7" s="40">
        <v>41164</v>
      </c>
      <c r="E7" s="41" t="s">
        <v>14</v>
      </c>
      <c r="F7" s="41" t="s">
        <v>15</v>
      </c>
      <c r="G7" s="164">
        <v>8.74</v>
      </c>
      <c r="H7" s="148">
        <v>8.6999999999999993</v>
      </c>
      <c r="I7" s="67"/>
      <c r="J7" s="69" t="str">
        <f t="shared" ref="J7:J12" si="0">IF(ISBLANK(G7),"",IF(G7&lt;=7.7,"KSM",IF(G7&lt;=8,"I A",IF(G7&lt;=8.44,"II A",IF(G7&lt;=9.04,"III A",IF(G7&lt;=9.64,"I JA",IF(G7&lt;=10.04,"II JA",IF(G7&lt;=10.34,"III JA"))))))))</f>
        <v>III A</v>
      </c>
      <c r="K7" s="41" t="s">
        <v>55</v>
      </c>
    </row>
    <row r="8" spans="1:23" ht="18" customHeight="1" x14ac:dyDescent="0.3">
      <c r="A8" s="79">
        <v>2</v>
      </c>
      <c r="B8" s="38" t="s">
        <v>121</v>
      </c>
      <c r="C8" s="39" t="s">
        <v>362</v>
      </c>
      <c r="D8" s="56">
        <v>2014</v>
      </c>
      <c r="E8" s="41" t="s">
        <v>14</v>
      </c>
      <c r="F8" s="41" t="s">
        <v>15</v>
      </c>
      <c r="G8" s="164">
        <v>8.93</v>
      </c>
      <c r="H8" s="148">
        <v>9</v>
      </c>
      <c r="I8" s="67"/>
      <c r="J8" s="69" t="str">
        <f t="shared" si="0"/>
        <v>III A</v>
      </c>
      <c r="K8" s="41" t="s">
        <v>349</v>
      </c>
    </row>
    <row r="9" spans="1:23" ht="18" customHeight="1" x14ac:dyDescent="0.3">
      <c r="A9" s="79">
        <v>3</v>
      </c>
      <c r="B9" s="38" t="s">
        <v>294</v>
      </c>
      <c r="C9" s="39" t="s">
        <v>295</v>
      </c>
      <c r="D9" s="40" t="s">
        <v>296</v>
      </c>
      <c r="E9" s="41" t="s">
        <v>291</v>
      </c>
      <c r="F9" s="41" t="s">
        <v>292</v>
      </c>
      <c r="G9" s="164">
        <v>8.9499999999999993</v>
      </c>
      <c r="H9" s="148">
        <v>9.1</v>
      </c>
      <c r="I9" s="67"/>
      <c r="J9" s="69" t="str">
        <f t="shared" si="0"/>
        <v>III A</v>
      </c>
      <c r="K9" s="41" t="s">
        <v>293</v>
      </c>
    </row>
    <row r="10" spans="1:23" ht="18" customHeight="1" x14ac:dyDescent="0.3">
      <c r="A10" s="79">
        <v>4</v>
      </c>
      <c r="B10" s="38" t="s">
        <v>277</v>
      </c>
      <c r="C10" s="39" t="s">
        <v>278</v>
      </c>
      <c r="D10" s="40">
        <v>41006</v>
      </c>
      <c r="E10" s="41" t="s">
        <v>262</v>
      </c>
      <c r="F10" s="41" t="s">
        <v>263</v>
      </c>
      <c r="G10" s="164">
        <v>9.06</v>
      </c>
      <c r="H10" s="148">
        <v>9.1999999999999993</v>
      </c>
      <c r="I10" s="67"/>
      <c r="J10" s="69" t="str">
        <f t="shared" si="0"/>
        <v>I JA</v>
      </c>
      <c r="K10" s="41" t="s">
        <v>264</v>
      </c>
    </row>
    <row r="11" spans="1:23" ht="18" customHeight="1" x14ac:dyDescent="0.3">
      <c r="A11" s="79">
        <v>5</v>
      </c>
      <c r="B11" s="38" t="s">
        <v>102</v>
      </c>
      <c r="C11" s="39" t="s">
        <v>103</v>
      </c>
      <c r="D11" s="40">
        <v>41445</v>
      </c>
      <c r="E11" s="41" t="s">
        <v>14</v>
      </c>
      <c r="F11" s="41" t="s">
        <v>15</v>
      </c>
      <c r="G11" s="164">
        <v>9.14</v>
      </c>
      <c r="H11" s="148">
        <v>9.4</v>
      </c>
      <c r="I11" s="67"/>
      <c r="J11" s="69" t="str">
        <f t="shared" si="0"/>
        <v>I JA</v>
      </c>
      <c r="K11" s="41" t="s">
        <v>93</v>
      </c>
    </row>
    <row r="12" spans="1:23" ht="18" customHeight="1" x14ac:dyDescent="0.3">
      <c r="A12" s="79">
        <v>6</v>
      </c>
      <c r="B12" s="38" t="s">
        <v>117</v>
      </c>
      <c r="C12" s="39" t="s">
        <v>118</v>
      </c>
      <c r="D12" s="40" t="s">
        <v>119</v>
      </c>
      <c r="E12" s="41" t="s">
        <v>14</v>
      </c>
      <c r="F12" s="41" t="s">
        <v>15</v>
      </c>
      <c r="G12" s="164">
        <v>9.06</v>
      </c>
      <c r="H12" s="148">
        <v>9.5</v>
      </c>
      <c r="I12" s="67"/>
      <c r="J12" s="69" t="str">
        <f t="shared" si="0"/>
        <v>I JA</v>
      </c>
      <c r="K12" s="41" t="s">
        <v>120</v>
      </c>
    </row>
    <row r="13" spans="1:23" ht="18" customHeight="1" x14ac:dyDescent="0.3">
      <c r="A13" s="79">
        <v>7</v>
      </c>
      <c r="B13" s="38" t="s">
        <v>18</v>
      </c>
      <c r="C13" s="39" t="s">
        <v>108</v>
      </c>
      <c r="D13" s="40">
        <v>41159</v>
      </c>
      <c r="E13" s="41" t="s">
        <v>14</v>
      </c>
      <c r="F13" s="41" t="s">
        <v>15</v>
      </c>
      <c r="G13" s="164">
        <v>9.15</v>
      </c>
      <c r="H13" s="142"/>
      <c r="I13" s="67"/>
      <c r="J13" s="69" t="str">
        <f t="shared" ref="J13:J22" si="1">IF(ISBLANK(G13),"",IF(G13&lt;=7.7,"KSM",IF(G13&lt;=8,"I A",IF(G13&lt;=8.44,"II A",IF(G13&lt;=9.04,"III A",IF(G13&lt;=9.64,"I JA",IF(G13&lt;=10.04,"II JA",IF(G13&lt;=10.34,"III JA"))))))))</f>
        <v>I JA</v>
      </c>
      <c r="K13" s="41" t="s">
        <v>93</v>
      </c>
    </row>
    <row r="14" spans="1:23" ht="18" customHeight="1" x14ac:dyDescent="0.3">
      <c r="A14" s="79">
        <v>8</v>
      </c>
      <c r="B14" s="38" t="s">
        <v>25</v>
      </c>
      <c r="C14" s="39" t="s">
        <v>26</v>
      </c>
      <c r="D14" s="40">
        <v>41482</v>
      </c>
      <c r="E14" s="41" t="s">
        <v>14</v>
      </c>
      <c r="F14" s="41" t="s">
        <v>15</v>
      </c>
      <c r="G14" s="164">
        <v>9.67</v>
      </c>
      <c r="H14" s="142"/>
      <c r="I14" s="67"/>
      <c r="J14" s="69" t="str">
        <f t="shared" si="1"/>
        <v>II JA</v>
      </c>
      <c r="K14" s="41" t="s">
        <v>20</v>
      </c>
    </row>
    <row r="15" spans="1:23" ht="18" customHeight="1" x14ac:dyDescent="0.3">
      <c r="A15" s="79">
        <v>9</v>
      </c>
      <c r="B15" s="38" t="s">
        <v>98</v>
      </c>
      <c r="C15" s="39" t="s">
        <v>99</v>
      </c>
      <c r="D15" s="40">
        <v>41392</v>
      </c>
      <c r="E15" s="41" t="s">
        <v>14</v>
      </c>
      <c r="F15" s="41" t="s">
        <v>15</v>
      </c>
      <c r="G15" s="164">
        <v>9.92</v>
      </c>
      <c r="H15" s="142"/>
      <c r="I15" s="67"/>
      <c r="J15" s="69" t="str">
        <f t="shared" si="1"/>
        <v>II JA</v>
      </c>
      <c r="K15" s="41" t="s">
        <v>93</v>
      </c>
    </row>
    <row r="16" spans="1:23" ht="18" customHeight="1" x14ac:dyDescent="0.3">
      <c r="A16" s="79">
        <v>10</v>
      </c>
      <c r="B16" s="38" t="s">
        <v>211</v>
      </c>
      <c r="C16" s="39" t="s">
        <v>212</v>
      </c>
      <c r="D16" s="40" t="s">
        <v>213</v>
      </c>
      <c r="E16" s="41" t="s">
        <v>14</v>
      </c>
      <c r="F16" s="41" t="s">
        <v>15</v>
      </c>
      <c r="G16" s="164">
        <v>9.94</v>
      </c>
      <c r="H16" s="142"/>
      <c r="I16" s="67"/>
      <c r="J16" s="69" t="str">
        <f t="shared" si="1"/>
        <v>II JA</v>
      </c>
      <c r="K16" s="41" t="s">
        <v>198</v>
      </c>
    </row>
    <row r="17" spans="1:23" ht="18" customHeight="1" x14ac:dyDescent="0.3">
      <c r="A17" s="79">
        <v>11</v>
      </c>
      <c r="B17" s="38" t="s">
        <v>49</v>
      </c>
      <c r="C17" s="39" t="s">
        <v>178</v>
      </c>
      <c r="D17" s="40" t="s">
        <v>179</v>
      </c>
      <c r="E17" s="41" t="s">
        <v>170</v>
      </c>
      <c r="F17" s="41" t="s">
        <v>171</v>
      </c>
      <c r="G17" s="164">
        <v>10.02</v>
      </c>
      <c r="H17" s="142"/>
      <c r="I17" s="67"/>
      <c r="J17" s="69" t="str">
        <f t="shared" si="1"/>
        <v>II JA</v>
      </c>
      <c r="K17" s="41" t="s">
        <v>172</v>
      </c>
    </row>
    <row r="18" spans="1:23" ht="18" customHeight="1" x14ac:dyDescent="0.3">
      <c r="A18" s="79">
        <v>12</v>
      </c>
      <c r="B18" s="38" t="s">
        <v>137</v>
      </c>
      <c r="C18" s="39" t="s">
        <v>138</v>
      </c>
      <c r="D18" s="40" t="s">
        <v>139</v>
      </c>
      <c r="E18" s="41" t="s">
        <v>346</v>
      </c>
      <c r="F18" s="41" t="s">
        <v>132</v>
      </c>
      <c r="G18" s="164">
        <v>10.029999999999999</v>
      </c>
      <c r="H18" s="142"/>
      <c r="I18" s="67"/>
      <c r="J18" s="69" t="str">
        <f t="shared" si="1"/>
        <v>II JA</v>
      </c>
      <c r="K18" s="41" t="s">
        <v>133</v>
      </c>
    </row>
    <row r="19" spans="1:23" ht="18" customHeight="1" x14ac:dyDescent="0.3">
      <c r="A19" s="79">
        <v>13</v>
      </c>
      <c r="B19" s="38" t="s">
        <v>73</v>
      </c>
      <c r="C19" s="39" t="s">
        <v>74</v>
      </c>
      <c r="D19" s="40">
        <v>41632</v>
      </c>
      <c r="E19" s="41" t="s">
        <v>14</v>
      </c>
      <c r="F19" s="41" t="s">
        <v>15</v>
      </c>
      <c r="G19" s="164">
        <v>10.11</v>
      </c>
      <c r="H19" s="142"/>
      <c r="I19" s="67"/>
      <c r="J19" s="69" t="str">
        <f t="shared" si="1"/>
        <v>III JA</v>
      </c>
      <c r="K19" s="41" t="s">
        <v>55</v>
      </c>
    </row>
    <row r="20" spans="1:23" ht="18" customHeight="1" x14ac:dyDescent="0.3">
      <c r="A20" s="79">
        <v>14</v>
      </c>
      <c r="B20" s="38" t="s">
        <v>51</v>
      </c>
      <c r="C20" s="39" t="s">
        <v>52</v>
      </c>
      <c r="D20" s="40">
        <v>41109</v>
      </c>
      <c r="E20" s="41" t="s">
        <v>38</v>
      </c>
      <c r="F20" s="41" t="s">
        <v>39</v>
      </c>
      <c r="G20" s="164">
        <v>10.130000000000001</v>
      </c>
      <c r="H20" s="142"/>
      <c r="I20" s="67"/>
      <c r="J20" s="69" t="str">
        <f t="shared" si="1"/>
        <v>III JA</v>
      </c>
      <c r="K20" s="41" t="s">
        <v>40</v>
      </c>
    </row>
    <row r="21" spans="1:23" ht="18" customHeight="1" x14ac:dyDescent="0.3">
      <c r="A21" s="79">
        <v>15</v>
      </c>
      <c r="B21" s="38" t="s">
        <v>102</v>
      </c>
      <c r="C21" s="39" t="s">
        <v>245</v>
      </c>
      <c r="D21" s="40" t="s">
        <v>247</v>
      </c>
      <c r="E21" s="41" t="s">
        <v>228</v>
      </c>
      <c r="F21" s="41" t="s">
        <v>229</v>
      </c>
      <c r="G21" s="164">
        <v>10.27</v>
      </c>
      <c r="H21" s="142"/>
      <c r="I21" s="67"/>
      <c r="J21" s="69" t="str">
        <f t="shared" si="1"/>
        <v>III JA</v>
      </c>
      <c r="K21" s="41" t="s">
        <v>230</v>
      </c>
    </row>
    <row r="22" spans="1:23" ht="18" customHeight="1" x14ac:dyDescent="0.3">
      <c r="A22" s="79">
        <v>16</v>
      </c>
      <c r="B22" s="38" t="s">
        <v>79</v>
      </c>
      <c r="C22" s="39" t="s">
        <v>80</v>
      </c>
      <c r="D22" s="40" t="s">
        <v>81</v>
      </c>
      <c r="E22" s="41" t="s">
        <v>14</v>
      </c>
      <c r="F22" s="41" t="s">
        <v>15</v>
      </c>
      <c r="G22" s="164">
        <v>10.28</v>
      </c>
      <c r="H22" s="142"/>
      <c r="I22" s="67"/>
      <c r="J22" s="69" t="str">
        <f t="shared" si="1"/>
        <v>III JA</v>
      </c>
      <c r="K22" s="41" t="s">
        <v>55</v>
      </c>
    </row>
    <row r="23" spans="1:23" ht="18" customHeight="1" x14ac:dyDescent="0.3">
      <c r="A23" s="79">
        <v>17</v>
      </c>
      <c r="B23" s="38" t="s">
        <v>114</v>
      </c>
      <c r="C23" s="39" t="s">
        <v>115</v>
      </c>
      <c r="D23" s="40" t="s">
        <v>116</v>
      </c>
      <c r="E23" s="41" t="s">
        <v>14</v>
      </c>
      <c r="F23" s="41" t="s">
        <v>15</v>
      </c>
      <c r="G23" s="164">
        <v>10.45</v>
      </c>
      <c r="H23" s="142"/>
      <c r="I23" s="67"/>
      <c r="J23" s="69"/>
      <c r="K23" s="41" t="s">
        <v>93</v>
      </c>
    </row>
    <row r="24" spans="1:23" ht="18" customHeight="1" x14ac:dyDescent="0.3">
      <c r="A24" s="79">
        <v>18</v>
      </c>
      <c r="B24" s="38" t="s">
        <v>244</v>
      </c>
      <c r="C24" s="39" t="s">
        <v>302</v>
      </c>
      <c r="D24" s="40" t="s">
        <v>303</v>
      </c>
      <c r="E24" s="41" t="s">
        <v>291</v>
      </c>
      <c r="F24" s="41" t="s">
        <v>292</v>
      </c>
      <c r="G24" s="164">
        <v>10.46</v>
      </c>
      <c r="H24" s="142"/>
      <c r="I24" s="67"/>
      <c r="J24" s="69"/>
      <c r="K24" s="41" t="s">
        <v>293</v>
      </c>
    </row>
    <row r="25" spans="1:23" ht="18" customHeight="1" x14ac:dyDescent="0.3">
      <c r="A25" s="79">
        <v>19</v>
      </c>
      <c r="B25" s="38" t="s">
        <v>49</v>
      </c>
      <c r="C25" s="39" t="s">
        <v>50</v>
      </c>
      <c r="D25" s="40">
        <v>41090</v>
      </c>
      <c r="E25" s="41" t="s">
        <v>38</v>
      </c>
      <c r="F25" s="41" t="s">
        <v>39</v>
      </c>
      <c r="G25" s="164">
        <v>10.46</v>
      </c>
      <c r="H25" s="142"/>
      <c r="I25" s="67"/>
      <c r="J25" s="69"/>
      <c r="K25" s="41" t="s">
        <v>40</v>
      </c>
    </row>
    <row r="26" spans="1:23" ht="18" customHeight="1" x14ac:dyDescent="0.3">
      <c r="A26" s="79">
        <v>20</v>
      </c>
      <c r="B26" s="38" t="s">
        <v>214</v>
      </c>
      <c r="C26" s="39" t="s">
        <v>215</v>
      </c>
      <c r="D26" s="40" t="s">
        <v>216</v>
      </c>
      <c r="E26" s="41" t="s">
        <v>14</v>
      </c>
      <c r="F26" s="41" t="s">
        <v>15</v>
      </c>
      <c r="G26" s="164">
        <v>10.48</v>
      </c>
      <c r="H26" s="142"/>
      <c r="I26" s="67"/>
      <c r="J26" s="69"/>
      <c r="K26" s="41" t="s">
        <v>198</v>
      </c>
    </row>
    <row r="27" spans="1:23" ht="18" customHeight="1" x14ac:dyDescent="0.3">
      <c r="A27" s="79">
        <v>21</v>
      </c>
      <c r="B27" s="38" t="s">
        <v>34</v>
      </c>
      <c r="C27" s="39" t="s">
        <v>35</v>
      </c>
      <c r="D27" s="40">
        <v>41485</v>
      </c>
      <c r="E27" s="41" t="s">
        <v>14</v>
      </c>
      <c r="F27" s="41" t="s">
        <v>15</v>
      </c>
      <c r="G27" s="164">
        <v>10.59</v>
      </c>
      <c r="H27" s="142"/>
      <c r="I27" s="67"/>
      <c r="J27" s="69"/>
      <c r="K27" s="41" t="s">
        <v>20</v>
      </c>
    </row>
    <row r="28" spans="1:23" ht="18" customHeight="1" x14ac:dyDescent="0.3">
      <c r="A28" s="79">
        <v>22</v>
      </c>
      <c r="B28" s="38" t="s">
        <v>18</v>
      </c>
      <c r="C28" s="39" t="s">
        <v>360</v>
      </c>
      <c r="D28" s="40">
        <v>41581</v>
      </c>
      <c r="E28" s="41" t="s">
        <v>38</v>
      </c>
      <c r="F28" s="41" t="s">
        <v>39</v>
      </c>
      <c r="G28" s="164">
        <v>10.65</v>
      </c>
      <c r="H28" s="142"/>
      <c r="I28" s="67"/>
      <c r="J28" s="69"/>
      <c r="K28" s="41" t="s">
        <v>40</v>
      </c>
    </row>
    <row r="29" spans="1:23" ht="18" customHeight="1" x14ac:dyDescent="0.3">
      <c r="A29" s="79">
        <v>23</v>
      </c>
      <c r="B29" s="38" t="s">
        <v>222</v>
      </c>
      <c r="C29" s="39" t="s">
        <v>223</v>
      </c>
      <c r="D29" s="40" t="s">
        <v>224</v>
      </c>
      <c r="E29" s="41" t="s">
        <v>14</v>
      </c>
      <c r="F29" s="41" t="s">
        <v>15</v>
      </c>
      <c r="G29" s="164">
        <v>10.77</v>
      </c>
      <c r="H29" s="142"/>
      <c r="I29" s="67"/>
      <c r="J29" s="69"/>
      <c r="K29" s="41" t="s">
        <v>198</v>
      </c>
    </row>
    <row r="30" spans="1:23" ht="18" customHeight="1" x14ac:dyDescent="0.3">
      <c r="A30" s="79">
        <v>24</v>
      </c>
      <c r="B30" s="38" t="s">
        <v>332</v>
      </c>
      <c r="C30" s="39" t="s">
        <v>333</v>
      </c>
      <c r="D30" s="40">
        <v>41719</v>
      </c>
      <c r="E30" s="41" t="s">
        <v>14</v>
      </c>
      <c r="F30" s="41" t="s">
        <v>15</v>
      </c>
      <c r="G30" s="164">
        <v>11.08</v>
      </c>
      <c r="H30" s="142"/>
      <c r="I30" s="67"/>
      <c r="J30" s="69"/>
      <c r="K30" s="41" t="s">
        <v>327</v>
      </c>
    </row>
    <row r="31" spans="1:23" ht="18" customHeight="1" x14ac:dyDescent="0.3">
      <c r="A31" s="79">
        <v>25</v>
      </c>
      <c r="B31" s="38" t="s">
        <v>31</v>
      </c>
      <c r="C31" s="39" t="s">
        <v>32</v>
      </c>
      <c r="D31" s="40">
        <v>41624</v>
      </c>
      <c r="E31" s="41" t="s">
        <v>14</v>
      </c>
      <c r="F31" s="41" t="s">
        <v>15</v>
      </c>
      <c r="G31" s="164">
        <v>11.12</v>
      </c>
      <c r="H31" s="142"/>
      <c r="I31" s="67"/>
      <c r="J31" s="69"/>
      <c r="K31" s="41" t="s">
        <v>20</v>
      </c>
    </row>
    <row r="32" spans="1:23" ht="18" customHeight="1" x14ac:dyDescent="0.3">
      <c r="A32" s="54"/>
      <c r="B32" s="38" t="s">
        <v>28</v>
      </c>
      <c r="C32" s="39" t="s">
        <v>29</v>
      </c>
      <c r="D32" s="40">
        <v>41501</v>
      </c>
      <c r="E32" s="41" t="s">
        <v>14</v>
      </c>
      <c r="F32" s="41" t="s">
        <v>15</v>
      </c>
      <c r="G32" s="142" t="s">
        <v>359</v>
      </c>
      <c r="H32" s="142"/>
      <c r="I32" s="67"/>
      <c r="J32" s="69"/>
      <c r="K32" s="41" t="s">
        <v>20</v>
      </c>
    </row>
    <row r="33" spans="1:23" ht="18" customHeight="1" x14ac:dyDescent="0.3">
      <c r="A33" s="54"/>
      <c r="B33" s="38" t="s">
        <v>173</v>
      </c>
      <c r="C33" s="39" t="s">
        <v>174</v>
      </c>
      <c r="D33" s="40" t="s">
        <v>175</v>
      </c>
      <c r="E33" s="41" t="s">
        <v>170</v>
      </c>
      <c r="F33" s="41" t="s">
        <v>171</v>
      </c>
      <c r="G33" s="142" t="s">
        <v>359</v>
      </c>
      <c r="H33" s="142"/>
      <c r="I33" s="67"/>
      <c r="J33" s="69"/>
      <c r="K33" s="41" t="s">
        <v>172</v>
      </c>
    </row>
    <row r="34" spans="1:23" ht="18" customHeight="1" x14ac:dyDescent="0.3">
      <c r="A34" s="54"/>
      <c r="B34" s="38" t="s">
        <v>334</v>
      </c>
      <c r="C34" s="39" t="s">
        <v>335</v>
      </c>
      <c r="D34" s="40">
        <v>41324</v>
      </c>
      <c r="E34" s="41" t="s">
        <v>14</v>
      </c>
      <c r="F34" s="41" t="s">
        <v>15</v>
      </c>
      <c r="G34" s="142" t="s">
        <v>359</v>
      </c>
      <c r="H34" s="142"/>
      <c r="I34" s="67"/>
      <c r="J34" s="69"/>
      <c r="K34" s="41" t="s">
        <v>327</v>
      </c>
    </row>
    <row r="35" spans="1:23" ht="18" customHeight="1" x14ac:dyDescent="0.3">
      <c r="A35" s="54"/>
      <c r="B35" s="70" t="s">
        <v>239</v>
      </c>
      <c r="C35" s="71" t="s">
        <v>240</v>
      </c>
      <c r="D35" s="72" t="s">
        <v>241</v>
      </c>
      <c r="E35" s="73" t="s">
        <v>228</v>
      </c>
      <c r="F35" s="73" t="s">
        <v>229</v>
      </c>
      <c r="G35" s="143" t="s">
        <v>359</v>
      </c>
      <c r="H35" s="143"/>
      <c r="I35" s="67"/>
      <c r="J35" s="69"/>
      <c r="K35" s="73" t="s">
        <v>238</v>
      </c>
    </row>
    <row r="36" spans="1:23" ht="18" customHeight="1" x14ac:dyDescent="0.3">
      <c r="A36" s="54"/>
      <c r="B36" s="38" t="s">
        <v>244</v>
      </c>
      <c r="C36" s="39" t="s">
        <v>245</v>
      </c>
      <c r="D36" s="40" t="s">
        <v>246</v>
      </c>
      <c r="E36" s="41" t="s">
        <v>228</v>
      </c>
      <c r="F36" s="41" t="s">
        <v>229</v>
      </c>
      <c r="G36" s="142" t="s">
        <v>359</v>
      </c>
      <c r="H36" s="142"/>
      <c r="I36" s="67"/>
      <c r="J36" s="69"/>
      <c r="K36" s="41" t="s">
        <v>230</v>
      </c>
    </row>
    <row r="37" spans="1:23" ht="18" customHeight="1" x14ac:dyDescent="0.3">
      <c r="A37" s="54"/>
      <c r="B37" s="38" t="s">
        <v>100</v>
      </c>
      <c r="C37" s="39" t="s">
        <v>101</v>
      </c>
      <c r="D37" s="40">
        <v>41862</v>
      </c>
      <c r="E37" s="41" t="s">
        <v>14</v>
      </c>
      <c r="F37" s="41" t="s">
        <v>15</v>
      </c>
      <c r="G37" s="142" t="s">
        <v>359</v>
      </c>
      <c r="H37" s="142"/>
      <c r="I37" s="67"/>
      <c r="J37" s="69"/>
      <c r="K37" s="41" t="s">
        <v>93</v>
      </c>
    </row>
    <row r="38" spans="1:23" ht="18" customHeight="1" x14ac:dyDescent="0.3">
      <c r="A38" s="54"/>
      <c r="B38" s="38" t="s">
        <v>121</v>
      </c>
      <c r="C38" s="39" t="s">
        <v>122</v>
      </c>
      <c r="D38" s="40"/>
      <c r="E38" s="41" t="s">
        <v>14</v>
      </c>
      <c r="F38" s="41" t="s">
        <v>15</v>
      </c>
      <c r="G38" s="142" t="s">
        <v>359</v>
      </c>
      <c r="H38" s="142"/>
      <c r="I38" s="67"/>
      <c r="J38" s="69"/>
      <c r="K38" s="41" t="s">
        <v>93</v>
      </c>
    </row>
    <row r="39" spans="1:23" ht="18" customHeight="1" x14ac:dyDescent="0.3">
      <c r="A39" s="54"/>
      <c r="B39" s="38" t="s">
        <v>176</v>
      </c>
      <c r="C39" s="39" t="s">
        <v>174</v>
      </c>
      <c r="D39" s="40" t="s">
        <v>177</v>
      </c>
      <c r="E39" s="41" t="s">
        <v>170</v>
      </c>
      <c r="F39" s="41" t="s">
        <v>171</v>
      </c>
      <c r="G39" s="142" t="s">
        <v>359</v>
      </c>
      <c r="H39" s="142"/>
      <c r="I39" s="67"/>
      <c r="J39" s="69"/>
      <c r="K39" s="41" t="s">
        <v>172</v>
      </c>
    </row>
  </sheetData>
  <printOptions horizontalCentered="1"/>
  <pageMargins left="0.39370078740157483" right="0.15748031496062992" top="0.15748031496062992" bottom="0.19685039370078741" header="0" footer="0"/>
  <pageSetup paperSize="9" scale="87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997"/>
  <sheetViews>
    <sheetView workbookViewId="0">
      <selection activeCell="I1" sqref="I1"/>
    </sheetView>
  </sheetViews>
  <sheetFormatPr defaultColWidth="14.44140625" defaultRowHeight="15" customHeight="1" x14ac:dyDescent="0.3"/>
  <cols>
    <col min="1" max="1" width="5.109375" customWidth="1"/>
    <col min="2" max="2" width="13.109375" customWidth="1"/>
    <col min="3" max="3" width="14.33203125" customWidth="1"/>
    <col min="4" max="4" width="9.6640625" customWidth="1"/>
    <col min="5" max="5" width="11" customWidth="1"/>
    <col min="6" max="6" width="12.5546875" customWidth="1"/>
    <col min="7" max="7" width="9.109375" customWidth="1"/>
    <col min="8" max="8" width="8.6640625" hidden="1" customWidth="1"/>
    <col min="9" max="9" width="7.109375" customWidth="1"/>
    <col min="10" max="10" width="18" customWidth="1"/>
    <col min="11" max="11" width="5.88671875" hidden="1" customWidth="1"/>
    <col min="12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16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16"/>
    </row>
    <row r="3" spans="1:22" ht="3" customHeight="1" x14ac:dyDescent="0.3">
      <c r="A3" s="20"/>
      <c r="B3" s="21"/>
      <c r="C3" s="20"/>
      <c r="D3" s="42"/>
      <c r="E3" s="43"/>
      <c r="F3" s="43"/>
      <c r="G3" s="29"/>
      <c r="H3" s="29"/>
      <c r="I3" s="29"/>
      <c r="J3" s="26"/>
      <c r="K3" s="25"/>
    </row>
    <row r="4" spans="1:22" ht="15.75" customHeight="1" x14ac:dyDescent="0.3">
      <c r="A4" s="27"/>
      <c r="B4" s="17" t="s">
        <v>365</v>
      </c>
      <c r="C4" s="4"/>
      <c r="D4" s="22"/>
      <c r="E4" s="12"/>
      <c r="F4" s="12"/>
      <c r="G4" s="44"/>
      <c r="H4" s="44"/>
      <c r="I4" s="19"/>
      <c r="J4" s="27"/>
      <c r="K4" s="25"/>
    </row>
    <row r="5" spans="1:22" ht="14.25" customHeight="1" x14ac:dyDescent="0.3">
      <c r="A5" s="27"/>
      <c r="B5" s="46">
        <v>1</v>
      </c>
      <c r="C5" s="61" t="s">
        <v>366</v>
      </c>
      <c r="D5" s="22"/>
      <c r="E5" s="12"/>
      <c r="F5" s="12"/>
      <c r="G5" s="44"/>
      <c r="H5" s="44"/>
      <c r="I5" s="44"/>
      <c r="J5" s="27"/>
      <c r="K5" s="25" t="s">
        <v>6</v>
      </c>
    </row>
    <row r="6" spans="1:22" ht="15" customHeight="1" x14ac:dyDescent="0.3">
      <c r="A6" s="66" t="s">
        <v>353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358</v>
      </c>
      <c r="H6" s="33" t="s">
        <v>344</v>
      </c>
      <c r="I6" s="50" t="s">
        <v>345</v>
      </c>
      <c r="J6" s="35" t="s">
        <v>11</v>
      </c>
      <c r="K6" s="16"/>
    </row>
    <row r="7" spans="1:22" ht="18" customHeight="1" x14ac:dyDescent="0.3">
      <c r="A7" s="37">
        <v>1</v>
      </c>
      <c r="B7" s="38" t="s">
        <v>36</v>
      </c>
      <c r="C7" s="39" t="s">
        <v>37</v>
      </c>
      <c r="D7" s="40">
        <v>41235</v>
      </c>
      <c r="E7" s="41" t="s">
        <v>38</v>
      </c>
      <c r="F7" s="41" t="s">
        <v>39</v>
      </c>
      <c r="G7" s="146">
        <v>8.68</v>
      </c>
      <c r="H7" s="55"/>
      <c r="I7" s="69" t="str">
        <f t="shared" ref="I7:I12" si="0">IF(ISBLANK(G7),"",IF(G7&lt;=7,"KSM",IF(G7&lt;=7.3,"I A",IF(G7&lt;=7.64,"II A",IF(G7&lt;=8.24,"III A",IF(G7&lt;=8.94,"I JA",IF(G7&lt;=9.44,"II JA",IF(G7&lt;=9.84,"III JA"))))))))</f>
        <v>I JA</v>
      </c>
      <c r="J7" s="41" t="s">
        <v>40</v>
      </c>
      <c r="K7" s="25"/>
    </row>
    <row r="8" spans="1:22" ht="18" customHeight="1" x14ac:dyDescent="0.3">
      <c r="A8" s="37">
        <v>2</v>
      </c>
      <c r="B8" s="38" t="s">
        <v>58</v>
      </c>
      <c r="C8" s="39" t="s">
        <v>59</v>
      </c>
      <c r="D8" s="40">
        <v>41021</v>
      </c>
      <c r="E8" s="41" t="s">
        <v>14</v>
      </c>
      <c r="F8" s="41" t="s">
        <v>15</v>
      </c>
      <c r="G8" s="146">
        <v>9.34</v>
      </c>
      <c r="H8" s="55"/>
      <c r="I8" s="69" t="str">
        <f t="shared" si="0"/>
        <v>II JA</v>
      </c>
      <c r="J8" s="41" t="s">
        <v>55</v>
      </c>
      <c r="K8" s="25" t="s">
        <v>368</v>
      </c>
    </row>
    <row r="9" spans="1:22" ht="18" customHeight="1" x14ac:dyDescent="0.3">
      <c r="A9" s="37">
        <v>3</v>
      </c>
      <c r="B9" s="38" t="s">
        <v>96</v>
      </c>
      <c r="C9" s="39" t="s">
        <v>97</v>
      </c>
      <c r="D9" s="40">
        <v>41041</v>
      </c>
      <c r="E9" s="41" t="s">
        <v>14</v>
      </c>
      <c r="F9" s="41" t="s">
        <v>15</v>
      </c>
      <c r="G9" s="148">
        <v>8.6</v>
      </c>
      <c r="H9" s="55"/>
      <c r="I9" s="69" t="str">
        <f t="shared" si="0"/>
        <v>I JA</v>
      </c>
      <c r="J9" s="41" t="s">
        <v>93</v>
      </c>
      <c r="K9" s="25" t="s">
        <v>369</v>
      </c>
    </row>
    <row r="10" spans="1:22" ht="18" customHeight="1" x14ac:dyDescent="0.3">
      <c r="A10" s="37">
        <v>4</v>
      </c>
      <c r="B10" s="38" t="s">
        <v>111</v>
      </c>
      <c r="C10" s="39" t="s">
        <v>112</v>
      </c>
      <c r="D10" s="40" t="s">
        <v>113</v>
      </c>
      <c r="E10" s="41" t="s">
        <v>14</v>
      </c>
      <c r="F10" s="41" t="s">
        <v>15</v>
      </c>
      <c r="G10" s="148">
        <v>8.6</v>
      </c>
      <c r="H10" s="55"/>
      <c r="I10" s="69" t="str">
        <f t="shared" si="0"/>
        <v>I JA</v>
      </c>
      <c r="J10" s="41" t="s">
        <v>93</v>
      </c>
      <c r="K10" s="25" t="s">
        <v>370</v>
      </c>
    </row>
    <row r="11" spans="1:22" ht="18" customHeight="1" x14ac:dyDescent="0.3">
      <c r="A11" s="37">
        <v>5</v>
      </c>
      <c r="B11" s="38" t="s">
        <v>140</v>
      </c>
      <c r="C11" s="39" t="s">
        <v>141</v>
      </c>
      <c r="D11" s="40" t="s">
        <v>142</v>
      </c>
      <c r="E11" s="41" t="s">
        <v>14</v>
      </c>
      <c r="F11" s="41" t="s">
        <v>15</v>
      </c>
      <c r="G11" s="146">
        <v>7.81</v>
      </c>
      <c r="H11" s="55"/>
      <c r="I11" s="69" t="str">
        <f t="shared" si="0"/>
        <v>III A</v>
      </c>
      <c r="J11" s="41" t="s">
        <v>143</v>
      </c>
      <c r="K11" s="25" t="s">
        <v>371</v>
      </c>
    </row>
    <row r="12" spans="1:22" ht="18" customHeight="1" x14ac:dyDescent="0.3">
      <c r="A12" s="37">
        <v>6</v>
      </c>
      <c r="B12" s="38" t="s">
        <v>43</v>
      </c>
      <c r="C12" s="39" t="s">
        <v>316</v>
      </c>
      <c r="D12" s="40">
        <v>40965</v>
      </c>
      <c r="E12" s="41" t="s">
        <v>305</v>
      </c>
      <c r="F12" s="41" t="s">
        <v>306</v>
      </c>
      <c r="G12" s="146">
        <v>9.58</v>
      </c>
      <c r="H12" s="55"/>
      <c r="I12" s="80" t="str">
        <f t="shared" si="0"/>
        <v>III JA</v>
      </c>
      <c r="J12" s="41" t="s">
        <v>307</v>
      </c>
      <c r="K12" s="25"/>
    </row>
    <row r="13" spans="1:22" ht="14.25" customHeight="1" x14ac:dyDescent="0.3">
      <c r="A13" s="27"/>
      <c r="B13" s="46">
        <v>2</v>
      </c>
      <c r="C13" s="61" t="s">
        <v>366</v>
      </c>
      <c r="D13" s="22"/>
      <c r="E13" s="12"/>
      <c r="F13" s="12"/>
      <c r="G13" s="44"/>
      <c r="H13" s="44"/>
      <c r="I13" s="44"/>
      <c r="J13" s="27"/>
      <c r="K13" s="25" t="s">
        <v>6</v>
      </c>
    </row>
    <row r="14" spans="1:22" ht="15" customHeight="1" x14ac:dyDescent="0.3">
      <c r="A14" s="66" t="s">
        <v>353</v>
      </c>
      <c r="B14" s="48" t="s">
        <v>7</v>
      </c>
      <c r="C14" s="32" t="s">
        <v>8</v>
      </c>
      <c r="D14" s="33" t="s">
        <v>9</v>
      </c>
      <c r="E14" s="34" t="s">
        <v>342</v>
      </c>
      <c r="F14" s="34" t="s">
        <v>10</v>
      </c>
      <c r="G14" s="33" t="s">
        <v>358</v>
      </c>
      <c r="H14" s="33" t="s">
        <v>344</v>
      </c>
      <c r="I14" s="50" t="s">
        <v>345</v>
      </c>
      <c r="J14" s="35" t="s">
        <v>11</v>
      </c>
      <c r="K14" s="16"/>
    </row>
    <row r="15" spans="1:22" ht="18" customHeight="1" x14ac:dyDescent="0.3">
      <c r="A15" s="37">
        <v>1</v>
      </c>
      <c r="B15" s="38" t="s">
        <v>217</v>
      </c>
      <c r="C15" s="39" t="s">
        <v>290</v>
      </c>
      <c r="D15" s="40">
        <v>41018</v>
      </c>
      <c r="E15" s="41" t="s">
        <v>291</v>
      </c>
      <c r="F15" s="41" t="s">
        <v>292</v>
      </c>
      <c r="G15" s="148">
        <v>9.98</v>
      </c>
      <c r="H15" s="55"/>
      <c r="I15" s="80"/>
      <c r="J15" s="41" t="s">
        <v>293</v>
      </c>
      <c r="K15" s="25" t="s">
        <v>361</v>
      </c>
    </row>
    <row r="16" spans="1:22" ht="18" customHeight="1" x14ac:dyDescent="0.3">
      <c r="A16" s="37">
        <v>2</v>
      </c>
      <c r="B16" s="38" t="s">
        <v>195</v>
      </c>
      <c r="C16" s="39" t="s">
        <v>196</v>
      </c>
      <c r="D16" s="40" t="s">
        <v>197</v>
      </c>
      <c r="E16" s="41" t="s">
        <v>14</v>
      </c>
      <c r="F16" s="41" t="s">
        <v>15</v>
      </c>
      <c r="G16" s="146">
        <v>9.4600000000000009</v>
      </c>
      <c r="H16" s="55"/>
      <c r="I16" s="69" t="str">
        <f t="shared" ref="I15:I16" si="1">IF(ISBLANK(G16),"",IF(G16&lt;=7,"KSM",IF(G16&lt;=7.3,"I A",IF(G16&lt;=7.64,"II A",IF(G16&lt;=8.24,"III A",IF(G16&lt;=8.94,"I JA",IF(G16&lt;=9.44,"II JA",IF(G16&lt;=9.84,"III JA"))))))))</f>
        <v>III JA</v>
      </c>
      <c r="J16" s="41" t="s">
        <v>198</v>
      </c>
      <c r="K16" s="25" t="s">
        <v>372</v>
      </c>
    </row>
    <row r="17" spans="1:22" ht="18" customHeight="1" x14ac:dyDescent="0.3">
      <c r="A17" s="37">
        <v>3</v>
      </c>
      <c r="B17" s="38" t="s">
        <v>313</v>
      </c>
      <c r="C17" s="39" t="s">
        <v>373</v>
      </c>
      <c r="D17" s="56">
        <v>2013</v>
      </c>
      <c r="E17" s="41" t="s">
        <v>374</v>
      </c>
      <c r="F17" s="41" t="s">
        <v>375</v>
      </c>
      <c r="G17" s="147">
        <v>45969</v>
      </c>
      <c r="H17" s="55"/>
      <c r="I17" s="69"/>
      <c r="J17" s="41" t="s">
        <v>376</v>
      </c>
      <c r="K17" s="25"/>
    </row>
    <row r="18" spans="1:22" ht="18" customHeight="1" x14ac:dyDescent="0.3">
      <c r="A18" s="37">
        <v>4</v>
      </c>
      <c r="B18" s="38" t="s">
        <v>64</v>
      </c>
      <c r="C18" s="39" t="s">
        <v>65</v>
      </c>
      <c r="D18" s="40">
        <v>41447</v>
      </c>
      <c r="E18" s="41" t="s">
        <v>14</v>
      </c>
      <c r="F18" s="41" t="s">
        <v>15</v>
      </c>
      <c r="G18" s="146" t="s">
        <v>359</v>
      </c>
      <c r="H18" s="55"/>
      <c r="I18" s="69"/>
      <c r="J18" s="41" t="s">
        <v>55</v>
      </c>
      <c r="K18" s="25" t="s">
        <v>377</v>
      </c>
    </row>
    <row r="19" spans="1:22" ht="18" customHeight="1" x14ac:dyDescent="0.3">
      <c r="A19" s="37">
        <v>5</v>
      </c>
      <c r="B19" s="38" t="s">
        <v>134</v>
      </c>
      <c r="C19" s="39" t="s">
        <v>135</v>
      </c>
      <c r="D19" s="40" t="s">
        <v>136</v>
      </c>
      <c r="E19" s="41" t="s">
        <v>132</v>
      </c>
      <c r="F19" s="41" t="s">
        <v>132</v>
      </c>
      <c r="G19" s="146">
        <v>10.39</v>
      </c>
      <c r="H19" s="55"/>
      <c r="I19" s="69"/>
      <c r="J19" s="41" t="s">
        <v>133</v>
      </c>
      <c r="K19" s="25" t="s">
        <v>367</v>
      </c>
    </row>
    <row r="20" spans="1:22" ht="18" customHeight="1" x14ac:dyDescent="0.3">
      <c r="A20" s="37">
        <v>6</v>
      </c>
      <c r="B20" s="38" t="s">
        <v>206</v>
      </c>
      <c r="C20" s="39" t="s">
        <v>207</v>
      </c>
      <c r="D20" s="40" t="s">
        <v>208</v>
      </c>
      <c r="E20" s="41" t="s">
        <v>14</v>
      </c>
      <c r="F20" s="41" t="s">
        <v>15</v>
      </c>
      <c r="G20" s="148">
        <v>10.28</v>
      </c>
      <c r="H20" s="55"/>
      <c r="I20" s="69"/>
      <c r="J20" s="41" t="s">
        <v>198</v>
      </c>
      <c r="K20" s="25" t="s">
        <v>17</v>
      </c>
    </row>
    <row r="21" spans="1:22" ht="14.25" customHeight="1" x14ac:dyDescent="0.3">
      <c r="A21" s="27"/>
      <c r="B21" s="46">
        <v>3</v>
      </c>
      <c r="C21" s="61" t="s">
        <v>366</v>
      </c>
      <c r="D21" s="22"/>
      <c r="E21" s="12"/>
      <c r="F21" s="12"/>
      <c r="G21" s="44"/>
      <c r="H21" s="44"/>
      <c r="I21" s="44"/>
      <c r="J21" s="27"/>
      <c r="K21" s="25" t="s">
        <v>6</v>
      </c>
    </row>
    <row r="22" spans="1:22" ht="15" customHeight="1" x14ac:dyDescent="0.3">
      <c r="A22" s="66" t="s">
        <v>353</v>
      </c>
      <c r="B22" s="48" t="s">
        <v>7</v>
      </c>
      <c r="C22" s="32" t="s">
        <v>8</v>
      </c>
      <c r="D22" s="33" t="s">
        <v>9</v>
      </c>
      <c r="E22" s="34" t="s">
        <v>342</v>
      </c>
      <c r="F22" s="34" t="s">
        <v>10</v>
      </c>
      <c r="G22" s="33" t="s">
        <v>358</v>
      </c>
      <c r="H22" s="33" t="s">
        <v>344</v>
      </c>
      <c r="I22" s="50" t="s">
        <v>345</v>
      </c>
      <c r="J22" s="35" t="s">
        <v>11</v>
      </c>
      <c r="K22" s="16"/>
    </row>
    <row r="23" spans="1:22" ht="18" customHeight="1" x14ac:dyDescent="0.3">
      <c r="A23" s="37">
        <v>1</v>
      </c>
      <c r="B23" s="38" t="s">
        <v>43</v>
      </c>
      <c r="C23" s="39" t="s">
        <v>378</v>
      </c>
      <c r="D23" s="56">
        <v>2014</v>
      </c>
      <c r="E23" s="41" t="s">
        <v>14</v>
      </c>
      <c r="F23" s="41" t="s">
        <v>15</v>
      </c>
      <c r="G23" s="148">
        <v>9.1</v>
      </c>
      <c r="H23" s="55"/>
      <c r="I23" s="69" t="str">
        <f t="shared" ref="I23:I27" si="2">IF(ISBLANK(G23),"",IF(G23&lt;=7,"KSM",IF(G23&lt;=7.3,"I A",IF(G23&lt;=7.64,"II A",IF(G23&lt;=8.24,"III A",IF(G23&lt;=8.94,"I JA",IF(G23&lt;=9.44,"II JA",IF(G23&lt;=9.84,"III JA"))))))))</f>
        <v>II JA</v>
      </c>
      <c r="J23" s="41" t="s">
        <v>349</v>
      </c>
      <c r="K23" s="25" t="s">
        <v>379</v>
      </c>
    </row>
    <row r="24" spans="1:22" ht="18" customHeight="1" x14ac:dyDescent="0.3">
      <c r="A24" s="37">
        <v>2</v>
      </c>
      <c r="B24" s="38" t="s">
        <v>62</v>
      </c>
      <c r="C24" s="39" t="s">
        <v>63</v>
      </c>
      <c r="D24" s="40">
        <v>41794</v>
      </c>
      <c r="E24" s="41" t="s">
        <v>14</v>
      </c>
      <c r="F24" s="41" t="s">
        <v>15</v>
      </c>
      <c r="G24" s="146" t="s">
        <v>359</v>
      </c>
      <c r="H24" s="55"/>
      <c r="I24" s="69"/>
      <c r="J24" s="41" t="s">
        <v>55</v>
      </c>
      <c r="K24" s="25" t="s">
        <v>380</v>
      </c>
    </row>
    <row r="25" spans="1:22" ht="18" customHeight="1" x14ac:dyDescent="0.3">
      <c r="A25" s="37">
        <v>3</v>
      </c>
      <c r="B25" s="38" t="s">
        <v>126</v>
      </c>
      <c r="C25" s="39" t="s">
        <v>127</v>
      </c>
      <c r="D25" s="40" t="s">
        <v>128</v>
      </c>
      <c r="E25" s="41" t="s">
        <v>14</v>
      </c>
      <c r="F25" s="41" t="s">
        <v>15</v>
      </c>
      <c r="G25" s="148">
        <v>10.06</v>
      </c>
      <c r="H25" s="55"/>
      <c r="I25" s="69"/>
      <c r="J25" s="41" t="s">
        <v>93</v>
      </c>
      <c r="K25" s="25" t="s">
        <v>381</v>
      </c>
    </row>
    <row r="26" spans="1:22" ht="18" customHeight="1" x14ac:dyDescent="0.3">
      <c r="A26" s="37">
        <v>4</v>
      </c>
      <c r="B26" s="38" t="s">
        <v>217</v>
      </c>
      <c r="C26" s="39" t="s">
        <v>242</v>
      </c>
      <c r="D26" s="40" t="s">
        <v>243</v>
      </c>
      <c r="E26" s="41" t="s">
        <v>228</v>
      </c>
      <c r="F26" s="41" t="s">
        <v>229</v>
      </c>
      <c r="G26" s="146">
        <v>10.83</v>
      </c>
      <c r="H26" s="55"/>
      <c r="I26" s="69"/>
      <c r="J26" s="41" t="s">
        <v>230</v>
      </c>
      <c r="K26" s="25" t="s">
        <v>382</v>
      </c>
    </row>
    <row r="27" spans="1:22" ht="18" customHeight="1" x14ac:dyDescent="0.3">
      <c r="A27" s="37">
        <v>5</v>
      </c>
      <c r="B27" s="38" t="s">
        <v>209</v>
      </c>
      <c r="C27" s="39" t="s">
        <v>196</v>
      </c>
      <c r="D27" s="40" t="s">
        <v>210</v>
      </c>
      <c r="E27" s="41" t="s">
        <v>14</v>
      </c>
      <c r="F27" s="41" t="s">
        <v>15</v>
      </c>
      <c r="G27" s="148">
        <v>11.4</v>
      </c>
      <c r="H27" s="55"/>
      <c r="I27" s="69"/>
      <c r="J27" s="41" t="s">
        <v>198</v>
      </c>
      <c r="K27" s="25" t="s">
        <v>383</v>
      </c>
    </row>
    <row r="28" spans="1:22" ht="18" customHeight="1" x14ac:dyDescent="0.3">
      <c r="A28" s="37">
        <v>6</v>
      </c>
      <c r="B28" s="38" t="s">
        <v>328</v>
      </c>
      <c r="C28" s="39" t="s">
        <v>97</v>
      </c>
      <c r="D28" s="40">
        <v>42002</v>
      </c>
      <c r="E28" s="41" t="s">
        <v>14</v>
      </c>
      <c r="F28" s="41" t="s">
        <v>15</v>
      </c>
      <c r="G28" s="146">
        <v>11.51</v>
      </c>
      <c r="H28" s="55"/>
      <c r="I28" s="69"/>
      <c r="J28" s="41" t="s">
        <v>327</v>
      </c>
      <c r="K28" s="25" t="s">
        <v>384</v>
      </c>
    </row>
    <row r="29" spans="1:22" ht="14.25" customHeight="1" x14ac:dyDescent="0.3">
      <c r="A29" s="27"/>
      <c r="B29" s="46">
        <v>4</v>
      </c>
      <c r="C29" s="61" t="s">
        <v>366</v>
      </c>
      <c r="D29" s="22"/>
      <c r="E29" s="12"/>
      <c r="F29" s="12"/>
      <c r="G29" s="44"/>
      <c r="H29" s="44"/>
      <c r="I29" s="44"/>
      <c r="J29" s="27"/>
      <c r="K29" s="25" t="s">
        <v>6</v>
      </c>
    </row>
    <row r="30" spans="1:22" ht="15" customHeight="1" x14ac:dyDescent="0.3">
      <c r="A30" s="66" t="s">
        <v>353</v>
      </c>
      <c r="B30" s="48" t="s">
        <v>7</v>
      </c>
      <c r="C30" s="32" t="s">
        <v>8</v>
      </c>
      <c r="D30" s="33" t="s">
        <v>9</v>
      </c>
      <c r="E30" s="34" t="s">
        <v>342</v>
      </c>
      <c r="F30" s="34" t="s">
        <v>10</v>
      </c>
      <c r="G30" s="33" t="s">
        <v>358</v>
      </c>
      <c r="H30" s="33" t="s">
        <v>344</v>
      </c>
      <c r="I30" s="50" t="s">
        <v>345</v>
      </c>
      <c r="J30" s="35" t="s">
        <v>11</v>
      </c>
      <c r="K30" s="16"/>
    </row>
    <row r="31" spans="1:22" ht="18" customHeight="1" x14ac:dyDescent="0.3">
      <c r="A31" s="37">
        <v>1</v>
      </c>
      <c r="B31" s="38" t="s">
        <v>106</v>
      </c>
      <c r="C31" s="39" t="s">
        <v>250</v>
      </c>
      <c r="D31" s="40" t="s">
        <v>251</v>
      </c>
      <c r="E31" s="41" t="s">
        <v>228</v>
      </c>
      <c r="F31" s="41" t="s">
        <v>229</v>
      </c>
      <c r="G31" s="146">
        <v>10.99</v>
      </c>
      <c r="H31" s="55"/>
      <c r="I31" s="69"/>
      <c r="J31" s="41" t="s">
        <v>230</v>
      </c>
      <c r="K31" s="25" t="s">
        <v>385</v>
      </c>
    </row>
    <row r="32" spans="1:22" ht="18" customHeight="1" x14ac:dyDescent="0.3">
      <c r="A32" s="37">
        <v>2</v>
      </c>
      <c r="B32" s="38" t="s">
        <v>308</v>
      </c>
      <c r="C32" s="39" t="s">
        <v>309</v>
      </c>
      <c r="D32" s="40">
        <v>41648</v>
      </c>
      <c r="E32" s="41" t="s">
        <v>305</v>
      </c>
      <c r="F32" s="41" t="s">
        <v>306</v>
      </c>
      <c r="G32" s="146">
        <v>9.32</v>
      </c>
      <c r="H32" s="55"/>
      <c r="I32" s="69" t="str">
        <f t="shared" ref="I31:I36" si="3">IF(ISBLANK(G32),"",IF(G32&lt;=7,"KSM",IF(G32&lt;=7.3,"I A",IF(G32&lt;=7.64,"II A",IF(G32&lt;=8.24,"III A",IF(G32&lt;=8.94,"I JA",IF(G32&lt;=9.44,"II JA",IF(G32&lt;=9.84,"III JA"))))))))</f>
        <v>II JA</v>
      </c>
      <c r="J32" s="41" t="s">
        <v>307</v>
      </c>
      <c r="K32" s="25" t="s">
        <v>387</v>
      </c>
    </row>
    <row r="33" spans="1:22" ht="18" customHeight="1" x14ac:dyDescent="0.3">
      <c r="A33" s="37">
        <v>3</v>
      </c>
      <c r="B33" s="38" t="s">
        <v>310</v>
      </c>
      <c r="C33" s="39" t="s">
        <v>311</v>
      </c>
      <c r="D33" s="40">
        <v>41764</v>
      </c>
      <c r="E33" s="41" t="s">
        <v>305</v>
      </c>
      <c r="F33" s="41" t="s">
        <v>306</v>
      </c>
      <c r="G33" s="146" t="s">
        <v>359</v>
      </c>
      <c r="H33" s="55"/>
      <c r="I33" s="69"/>
      <c r="J33" s="41" t="s">
        <v>307</v>
      </c>
      <c r="K33" s="25" t="s">
        <v>388</v>
      </c>
    </row>
    <row r="34" spans="1:22" ht="18" customHeight="1" x14ac:dyDescent="0.3">
      <c r="A34" s="37">
        <v>4</v>
      </c>
      <c r="B34" s="38" t="s">
        <v>109</v>
      </c>
      <c r="C34" s="39" t="s">
        <v>110</v>
      </c>
      <c r="D34" s="40">
        <v>42104</v>
      </c>
      <c r="E34" s="41" t="s">
        <v>14</v>
      </c>
      <c r="F34" s="41" t="s">
        <v>15</v>
      </c>
      <c r="G34" s="146">
        <v>10.98</v>
      </c>
      <c r="H34" s="55"/>
      <c r="I34" s="69"/>
      <c r="J34" s="41" t="s">
        <v>93</v>
      </c>
      <c r="K34" s="25" t="s">
        <v>389</v>
      </c>
    </row>
    <row r="35" spans="1:22" ht="18" customHeight="1" x14ac:dyDescent="0.3">
      <c r="A35" s="37">
        <v>5</v>
      </c>
      <c r="B35" s="38" t="s">
        <v>217</v>
      </c>
      <c r="C35" s="39" t="s">
        <v>218</v>
      </c>
      <c r="D35" s="40" t="s">
        <v>219</v>
      </c>
      <c r="E35" s="41" t="s">
        <v>14</v>
      </c>
      <c r="F35" s="41" t="s">
        <v>15</v>
      </c>
      <c r="G35" s="146">
        <v>10.38</v>
      </c>
      <c r="H35" s="55"/>
      <c r="I35" s="69"/>
      <c r="J35" s="41" t="s">
        <v>198</v>
      </c>
      <c r="K35" s="25" t="s">
        <v>391</v>
      </c>
    </row>
    <row r="36" spans="1:22" ht="18" customHeight="1" x14ac:dyDescent="0.3">
      <c r="A36" s="37">
        <v>6</v>
      </c>
      <c r="B36" s="75"/>
      <c r="C36" s="76"/>
      <c r="D36" s="77"/>
      <c r="E36" s="78"/>
      <c r="F36" s="78"/>
      <c r="G36" s="148"/>
      <c r="H36" s="55"/>
      <c r="I36" s="69" t="str">
        <f t="shared" si="3"/>
        <v/>
      </c>
      <c r="J36" s="78"/>
      <c r="K36" s="25" t="s">
        <v>392</v>
      </c>
    </row>
    <row r="37" spans="1:22" ht="14.25" customHeight="1" x14ac:dyDescent="0.3">
      <c r="A37" s="27"/>
      <c r="B37" s="46">
        <v>5</v>
      </c>
      <c r="C37" s="61" t="s">
        <v>366</v>
      </c>
      <c r="D37" s="22"/>
      <c r="E37" s="12"/>
      <c r="F37" s="12"/>
      <c r="G37" s="44"/>
      <c r="H37" s="44"/>
      <c r="I37" s="44"/>
      <c r="J37" s="27"/>
      <c r="K37" s="25" t="s">
        <v>6</v>
      </c>
    </row>
    <row r="38" spans="1:22" ht="15" customHeight="1" x14ac:dyDescent="0.3">
      <c r="A38" s="66" t="s">
        <v>353</v>
      </c>
      <c r="B38" s="48" t="s">
        <v>7</v>
      </c>
      <c r="C38" s="32" t="s">
        <v>8</v>
      </c>
      <c r="D38" s="33" t="s">
        <v>9</v>
      </c>
      <c r="E38" s="34" t="s">
        <v>342</v>
      </c>
      <c r="F38" s="34" t="s">
        <v>10</v>
      </c>
      <c r="G38" s="33" t="s">
        <v>358</v>
      </c>
      <c r="H38" s="33" t="s">
        <v>344</v>
      </c>
      <c r="I38" s="50" t="s">
        <v>345</v>
      </c>
      <c r="J38" s="35" t="s">
        <v>11</v>
      </c>
      <c r="K38" s="16"/>
    </row>
    <row r="39" spans="1:22" ht="18" customHeight="1" x14ac:dyDescent="0.3">
      <c r="A39" s="37">
        <v>1</v>
      </c>
      <c r="B39" s="38" t="s">
        <v>157</v>
      </c>
      <c r="C39" s="39" t="s">
        <v>220</v>
      </c>
      <c r="D39" s="40" t="s">
        <v>221</v>
      </c>
      <c r="E39" s="41" t="s">
        <v>14</v>
      </c>
      <c r="F39" s="41" t="s">
        <v>15</v>
      </c>
      <c r="G39" s="146">
        <v>9.32</v>
      </c>
      <c r="H39" s="55"/>
      <c r="I39" s="69" t="str">
        <f t="shared" ref="I39:I43" si="4">IF(ISBLANK(G39),"",IF(G39&lt;=7,"KSM",IF(G39&lt;=7.3,"I A",IF(G39&lt;=7.64,"II A",IF(G39&lt;=8.24,"III A",IF(G39&lt;=8.94,"I JA",IF(G39&lt;=9.44,"II JA",IF(G39&lt;=9.84,"III JA"))))))))</f>
        <v>II JA</v>
      </c>
      <c r="J39" s="41" t="s">
        <v>198</v>
      </c>
      <c r="K39" s="25" t="s">
        <v>393</v>
      </c>
    </row>
    <row r="40" spans="1:22" ht="18" customHeight="1" x14ac:dyDescent="0.3">
      <c r="A40" s="37">
        <v>2</v>
      </c>
      <c r="B40" s="38" t="s">
        <v>217</v>
      </c>
      <c r="C40" s="39" t="s">
        <v>242</v>
      </c>
      <c r="D40" s="40" t="s">
        <v>243</v>
      </c>
      <c r="E40" s="41" t="s">
        <v>228</v>
      </c>
      <c r="F40" s="41" t="s">
        <v>229</v>
      </c>
      <c r="G40" s="146" t="s">
        <v>359</v>
      </c>
      <c r="H40" s="55"/>
      <c r="I40" s="69"/>
      <c r="J40" s="41" t="s">
        <v>230</v>
      </c>
      <c r="K40" s="25" t="s">
        <v>394</v>
      </c>
    </row>
    <row r="41" spans="1:22" ht="18" customHeight="1" x14ac:dyDescent="0.3">
      <c r="A41" s="37">
        <v>3</v>
      </c>
      <c r="B41" s="38" t="s">
        <v>43</v>
      </c>
      <c r="C41" s="39" t="s">
        <v>248</v>
      </c>
      <c r="D41" s="40" t="s">
        <v>249</v>
      </c>
      <c r="E41" s="41" t="s">
        <v>228</v>
      </c>
      <c r="F41" s="41" t="s">
        <v>229</v>
      </c>
      <c r="G41" s="146">
        <v>9.9600000000000009</v>
      </c>
      <c r="H41" s="55"/>
      <c r="I41" s="80"/>
      <c r="J41" s="41" t="s">
        <v>230</v>
      </c>
      <c r="K41" s="25" t="s">
        <v>395</v>
      </c>
    </row>
    <row r="42" spans="1:22" ht="18" customHeight="1" x14ac:dyDescent="0.3">
      <c r="A42" s="37">
        <v>4</v>
      </c>
      <c r="B42" s="38" t="s">
        <v>123</v>
      </c>
      <c r="C42" s="39" t="s">
        <v>124</v>
      </c>
      <c r="D42" s="40" t="s">
        <v>125</v>
      </c>
      <c r="E42" s="41" t="s">
        <v>14</v>
      </c>
      <c r="F42" s="41" t="s">
        <v>15</v>
      </c>
      <c r="G42" s="148">
        <v>9.4</v>
      </c>
      <c r="H42" s="55"/>
      <c r="I42" s="80" t="str">
        <f t="shared" si="4"/>
        <v>II JA</v>
      </c>
      <c r="J42" s="41" t="s">
        <v>93</v>
      </c>
      <c r="K42" s="25" t="s">
        <v>396</v>
      </c>
    </row>
    <row r="43" spans="1:22" ht="18" customHeight="1" x14ac:dyDescent="0.3">
      <c r="A43" s="37">
        <v>5</v>
      </c>
      <c r="B43" s="38" t="s">
        <v>43</v>
      </c>
      <c r="C43" s="39" t="s">
        <v>397</v>
      </c>
      <c r="D43" s="40">
        <v>41916</v>
      </c>
      <c r="E43" s="41" t="s">
        <v>14</v>
      </c>
      <c r="F43" s="41" t="s">
        <v>15</v>
      </c>
      <c r="G43" s="146">
        <v>9.49</v>
      </c>
      <c r="H43" s="55"/>
      <c r="I43" s="69" t="str">
        <f t="shared" si="4"/>
        <v>III JA</v>
      </c>
      <c r="J43" s="41" t="s">
        <v>93</v>
      </c>
      <c r="K43" s="25" t="s">
        <v>398</v>
      </c>
    </row>
    <row r="44" spans="1:22" ht="18" customHeight="1" x14ac:dyDescent="0.3">
      <c r="A44" s="37">
        <v>6</v>
      </c>
      <c r="B44" s="75"/>
      <c r="C44" s="76"/>
      <c r="D44" s="77"/>
      <c r="E44" s="78"/>
      <c r="F44" s="78"/>
      <c r="G44" s="148"/>
      <c r="H44" s="55"/>
      <c r="I44" s="69"/>
      <c r="J44" s="78"/>
      <c r="K44" s="25" t="s">
        <v>386</v>
      </c>
    </row>
  </sheetData>
  <printOptions horizontalCentered="1"/>
  <pageMargins left="0.19685039370078741" right="0.23622047244094491" top="0.39370078740157483" bottom="0.39370078740157483" header="0" footer="0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987"/>
  <sheetViews>
    <sheetView workbookViewId="0">
      <selection activeCell="H7" sqref="H7"/>
    </sheetView>
  </sheetViews>
  <sheetFormatPr defaultColWidth="14.44140625" defaultRowHeight="15" customHeight="1" x14ac:dyDescent="0.3"/>
  <cols>
    <col min="1" max="1" width="5.109375" customWidth="1"/>
    <col min="2" max="2" width="13.109375" customWidth="1"/>
    <col min="3" max="3" width="14.33203125" customWidth="1"/>
    <col min="4" max="4" width="9.6640625" customWidth="1"/>
    <col min="5" max="5" width="11" customWidth="1"/>
    <col min="6" max="6" width="12.5546875" customWidth="1"/>
    <col min="7" max="8" width="9.109375" customWidth="1"/>
    <col min="9" max="9" width="8.6640625" hidden="1" customWidth="1"/>
    <col min="10" max="10" width="7.109375" customWidth="1"/>
    <col min="11" max="11" width="18" customWidth="1"/>
    <col min="12" max="12" width="5.88671875" hidden="1" customWidth="1"/>
    <col min="13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44"/>
      <c r="I1" s="15"/>
      <c r="J1" s="15"/>
      <c r="K1" s="4"/>
      <c r="L1" s="16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44"/>
      <c r="J2" s="19"/>
      <c r="K2" s="4"/>
      <c r="L2" s="16"/>
    </row>
    <row r="3" spans="1:22" ht="3" customHeight="1" x14ac:dyDescent="0.3">
      <c r="A3" s="20"/>
      <c r="B3" s="21"/>
      <c r="C3" s="20"/>
      <c r="D3" s="42"/>
      <c r="E3" s="43"/>
      <c r="F3" s="43"/>
      <c r="G3" s="29"/>
      <c r="H3" s="29"/>
      <c r="I3" s="29"/>
      <c r="J3" s="29"/>
      <c r="K3" s="26"/>
      <c r="L3" s="25"/>
    </row>
    <row r="4" spans="1:22" ht="15.75" customHeight="1" x14ac:dyDescent="0.3">
      <c r="A4" s="27"/>
      <c r="B4" s="17" t="s">
        <v>365</v>
      </c>
      <c r="C4" s="4"/>
      <c r="D4" s="22"/>
      <c r="E4" s="12"/>
      <c r="F4" s="12"/>
      <c r="G4" s="44"/>
      <c r="H4" s="44"/>
      <c r="I4" s="44"/>
      <c r="J4" s="19"/>
      <c r="K4" s="27"/>
      <c r="L4" s="25"/>
    </row>
    <row r="5" spans="1:22" ht="14.25" customHeight="1" x14ac:dyDescent="0.3">
      <c r="A5" s="27"/>
      <c r="B5" s="46"/>
      <c r="C5" s="61"/>
      <c r="D5" s="22"/>
      <c r="E5" s="12"/>
      <c r="F5" s="12"/>
      <c r="G5" s="44"/>
      <c r="H5" s="44"/>
      <c r="I5" s="44"/>
      <c r="J5" s="44"/>
      <c r="K5" s="27"/>
      <c r="L5" s="25" t="s">
        <v>6</v>
      </c>
    </row>
    <row r="6" spans="1:22" ht="15" customHeight="1" x14ac:dyDescent="0.3">
      <c r="A6" s="144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358</v>
      </c>
      <c r="H6" s="49" t="s">
        <v>399</v>
      </c>
      <c r="I6" s="33" t="s">
        <v>344</v>
      </c>
      <c r="J6" s="50" t="s">
        <v>345</v>
      </c>
      <c r="K6" s="35" t="s">
        <v>11</v>
      </c>
      <c r="L6" s="16"/>
    </row>
    <row r="7" spans="1:22" ht="18" customHeight="1" x14ac:dyDescent="0.3">
      <c r="A7" s="51">
        <v>1</v>
      </c>
      <c r="B7" s="38" t="s">
        <v>140</v>
      </c>
      <c r="C7" s="39" t="s">
        <v>141</v>
      </c>
      <c r="D7" s="40" t="s">
        <v>142</v>
      </c>
      <c r="E7" s="41" t="s">
        <v>14</v>
      </c>
      <c r="F7" s="41" t="s">
        <v>15</v>
      </c>
      <c r="G7" s="146">
        <v>7.81</v>
      </c>
      <c r="H7" s="146">
        <v>7.72</v>
      </c>
      <c r="I7" s="55"/>
      <c r="J7" s="69" t="str">
        <f t="shared" ref="J7:J18" si="0">IF(ISBLANK(G7),"",IF(G7&lt;=7,"KSM",IF(G7&lt;=7.3,"I A",IF(G7&lt;=7.64,"II A",IF(G7&lt;=8.24,"III A",IF(G7&lt;=8.94,"I JA",IF(G7&lt;=9.44,"II JA",IF(G7&lt;=9.84,"III JA"))))))))</f>
        <v>III A</v>
      </c>
      <c r="K7" s="41" t="s">
        <v>143</v>
      </c>
      <c r="L7" s="25" t="s">
        <v>371</v>
      </c>
    </row>
    <row r="8" spans="1:22" ht="18" customHeight="1" x14ac:dyDescent="0.3">
      <c r="A8" s="51">
        <v>2</v>
      </c>
      <c r="B8" s="38" t="s">
        <v>111</v>
      </c>
      <c r="C8" s="39" t="s">
        <v>112</v>
      </c>
      <c r="D8" s="40" t="s">
        <v>113</v>
      </c>
      <c r="E8" s="41" t="s">
        <v>14</v>
      </c>
      <c r="F8" s="41" t="s">
        <v>15</v>
      </c>
      <c r="G8" s="148">
        <v>8.6</v>
      </c>
      <c r="H8" s="146">
        <v>8.58</v>
      </c>
      <c r="I8" s="55"/>
      <c r="J8" s="69" t="str">
        <f t="shared" si="0"/>
        <v>I JA</v>
      </c>
      <c r="K8" s="41" t="s">
        <v>93</v>
      </c>
      <c r="L8" s="25" t="s">
        <v>370</v>
      </c>
    </row>
    <row r="9" spans="1:22" ht="18" customHeight="1" x14ac:dyDescent="0.3">
      <c r="A9" s="51">
        <v>3</v>
      </c>
      <c r="B9" s="38" t="s">
        <v>96</v>
      </c>
      <c r="C9" s="39" t="s">
        <v>97</v>
      </c>
      <c r="D9" s="40">
        <v>41041</v>
      </c>
      <c r="E9" s="41" t="s">
        <v>14</v>
      </c>
      <c r="F9" s="41" t="s">
        <v>15</v>
      </c>
      <c r="G9" s="148">
        <v>8.6</v>
      </c>
      <c r="H9" s="146">
        <v>8.6300000000000008</v>
      </c>
      <c r="I9" s="55"/>
      <c r="J9" s="69" t="str">
        <f t="shared" si="0"/>
        <v>I JA</v>
      </c>
      <c r="K9" s="41" t="s">
        <v>93</v>
      </c>
      <c r="L9" s="25" t="s">
        <v>369</v>
      </c>
    </row>
    <row r="10" spans="1:22" ht="18" customHeight="1" x14ac:dyDescent="0.3">
      <c r="A10" s="51">
        <v>4</v>
      </c>
      <c r="B10" s="38" t="s">
        <v>308</v>
      </c>
      <c r="C10" s="39" t="s">
        <v>309</v>
      </c>
      <c r="D10" s="40">
        <v>41648</v>
      </c>
      <c r="E10" s="41" t="s">
        <v>305</v>
      </c>
      <c r="F10" s="41" t="s">
        <v>306</v>
      </c>
      <c r="G10" s="146">
        <v>9.32</v>
      </c>
      <c r="H10" s="148">
        <v>9.23</v>
      </c>
      <c r="I10" s="55"/>
      <c r="J10" s="69" t="str">
        <f t="shared" si="0"/>
        <v>II JA</v>
      </c>
      <c r="K10" s="41" t="s">
        <v>307</v>
      </c>
      <c r="L10" s="25" t="s">
        <v>387</v>
      </c>
    </row>
    <row r="11" spans="1:22" ht="18" customHeight="1" x14ac:dyDescent="0.3">
      <c r="A11" s="51">
        <v>5</v>
      </c>
      <c r="B11" s="38" t="s">
        <v>43</v>
      </c>
      <c r="C11" s="39" t="s">
        <v>378</v>
      </c>
      <c r="D11" s="56">
        <v>2014</v>
      </c>
      <c r="E11" s="41" t="s">
        <v>14</v>
      </c>
      <c r="F11" s="41" t="s">
        <v>15</v>
      </c>
      <c r="G11" s="148">
        <v>9.1</v>
      </c>
      <c r="H11" s="148">
        <v>9.1</v>
      </c>
      <c r="I11" s="55"/>
      <c r="J11" s="69" t="str">
        <f t="shared" si="0"/>
        <v>II JA</v>
      </c>
      <c r="K11" s="41" t="s">
        <v>349</v>
      </c>
      <c r="L11" s="25" t="s">
        <v>379</v>
      </c>
    </row>
    <row r="12" spans="1:22" ht="18" customHeight="1" x14ac:dyDescent="0.3">
      <c r="A12" s="51">
        <v>6</v>
      </c>
      <c r="B12" s="38" t="s">
        <v>36</v>
      </c>
      <c r="C12" s="39" t="s">
        <v>37</v>
      </c>
      <c r="D12" s="40">
        <v>41235</v>
      </c>
      <c r="E12" s="41" t="s">
        <v>38</v>
      </c>
      <c r="F12" s="41" t="s">
        <v>39</v>
      </c>
      <c r="G12" s="146">
        <v>8.68</v>
      </c>
      <c r="H12" s="146" t="s">
        <v>359</v>
      </c>
      <c r="I12" s="55"/>
      <c r="J12" s="69" t="str">
        <f t="shared" si="0"/>
        <v>I JA</v>
      </c>
      <c r="K12" s="41" t="s">
        <v>40</v>
      </c>
      <c r="L12" s="25"/>
    </row>
    <row r="13" spans="1:22" ht="18" customHeight="1" x14ac:dyDescent="0.3">
      <c r="A13" s="51">
        <v>7</v>
      </c>
      <c r="B13" s="38" t="s">
        <v>157</v>
      </c>
      <c r="C13" s="39" t="s">
        <v>220</v>
      </c>
      <c r="D13" s="40" t="s">
        <v>221</v>
      </c>
      <c r="E13" s="41" t="s">
        <v>14</v>
      </c>
      <c r="F13" s="41" t="s">
        <v>15</v>
      </c>
      <c r="G13" s="146">
        <v>9.32</v>
      </c>
      <c r="H13" s="146"/>
      <c r="I13" s="55"/>
      <c r="J13" s="69" t="str">
        <f t="shared" si="0"/>
        <v>II JA</v>
      </c>
      <c r="K13" s="41" t="s">
        <v>198</v>
      </c>
      <c r="L13" s="25" t="s">
        <v>393</v>
      </c>
    </row>
    <row r="14" spans="1:22" ht="18" customHeight="1" x14ac:dyDescent="0.3">
      <c r="A14" s="51">
        <v>8</v>
      </c>
      <c r="B14" s="38" t="s">
        <v>58</v>
      </c>
      <c r="C14" s="39" t="s">
        <v>59</v>
      </c>
      <c r="D14" s="40">
        <v>41021</v>
      </c>
      <c r="E14" s="41" t="s">
        <v>14</v>
      </c>
      <c r="F14" s="41" t="s">
        <v>15</v>
      </c>
      <c r="G14" s="146">
        <v>9.34</v>
      </c>
      <c r="H14" s="146"/>
      <c r="I14" s="55"/>
      <c r="J14" s="69" t="str">
        <f t="shared" si="0"/>
        <v>II JA</v>
      </c>
      <c r="K14" s="41" t="s">
        <v>55</v>
      </c>
      <c r="L14" s="25" t="s">
        <v>368</v>
      </c>
    </row>
    <row r="15" spans="1:22" ht="18" customHeight="1" x14ac:dyDescent="0.3">
      <c r="A15" s="51">
        <v>9</v>
      </c>
      <c r="B15" s="38" t="s">
        <v>123</v>
      </c>
      <c r="C15" s="39" t="s">
        <v>124</v>
      </c>
      <c r="D15" s="40" t="s">
        <v>125</v>
      </c>
      <c r="E15" s="41" t="s">
        <v>14</v>
      </c>
      <c r="F15" s="41" t="s">
        <v>15</v>
      </c>
      <c r="G15" s="148">
        <v>9.4</v>
      </c>
      <c r="H15" s="146"/>
      <c r="I15" s="55"/>
      <c r="J15" s="69" t="str">
        <f t="shared" si="0"/>
        <v>II JA</v>
      </c>
      <c r="K15" s="41" t="s">
        <v>93</v>
      </c>
      <c r="L15" s="25" t="s">
        <v>396</v>
      </c>
    </row>
    <row r="16" spans="1:22" ht="18" customHeight="1" x14ac:dyDescent="0.3">
      <c r="A16" s="51">
        <v>10</v>
      </c>
      <c r="B16" s="38" t="s">
        <v>195</v>
      </c>
      <c r="C16" s="39" t="s">
        <v>196</v>
      </c>
      <c r="D16" s="40" t="s">
        <v>197</v>
      </c>
      <c r="E16" s="41" t="s">
        <v>14</v>
      </c>
      <c r="F16" s="41" t="s">
        <v>15</v>
      </c>
      <c r="G16" s="146">
        <v>9.4600000000000009</v>
      </c>
      <c r="H16" s="146"/>
      <c r="I16" s="55"/>
      <c r="J16" s="69" t="str">
        <f t="shared" si="0"/>
        <v>III JA</v>
      </c>
      <c r="K16" s="41" t="s">
        <v>198</v>
      </c>
      <c r="L16" s="25" t="s">
        <v>372</v>
      </c>
    </row>
    <row r="17" spans="1:22" ht="18" customHeight="1" x14ac:dyDescent="0.3">
      <c r="A17" s="51">
        <v>11</v>
      </c>
      <c r="B17" s="38" t="s">
        <v>43</v>
      </c>
      <c r="C17" s="39" t="s">
        <v>397</v>
      </c>
      <c r="D17" s="40">
        <v>41916</v>
      </c>
      <c r="E17" s="41" t="s">
        <v>14</v>
      </c>
      <c r="F17" s="41" t="s">
        <v>15</v>
      </c>
      <c r="G17" s="146">
        <v>9.49</v>
      </c>
      <c r="H17" s="146"/>
      <c r="I17" s="55"/>
      <c r="J17" s="69" t="str">
        <f t="shared" si="0"/>
        <v>III JA</v>
      </c>
      <c r="K17" s="41" t="s">
        <v>93</v>
      </c>
      <c r="L17" s="25" t="s">
        <v>398</v>
      </c>
    </row>
    <row r="18" spans="1:22" ht="18" customHeight="1" x14ac:dyDescent="0.3">
      <c r="A18" s="51">
        <v>12</v>
      </c>
      <c r="B18" s="38" t="s">
        <v>43</v>
      </c>
      <c r="C18" s="39" t="s">
        <v>316</v>
      </c>
      <c r="D18" s="40">
        <v>40965</v>
      </c>
      <c r="E18" s="41" t="s">
        <v>305</v>
      </c>
      <c r="F18" s="41" t="s">
        <v>306</v>
      </c>
      <c r="G18" s="146">
        <v>9.58</v>
      </c>
      <c r="H18" s="146"/>
      <c r="I18" s="55"/>
      <c r="J18" s="80" t="str">
        <f t="shared" si="0"/>
        <v>III JA</v>
      </c>
      <c r="K18" s="41" t="s">
        <v>307</v>
      </c>
      <c r="L18" s="25"/>
    </row>
    <row r="19" spans="1:22" ht="18" customHeight="1" x14ac:dyDescent="0.3">
      <c r="A19" s="51">
        <v>13</v>
      </c>
      <c r="B19" s="38" t="s">
        <v>43</v>
      </c>
      <c r="C19" s="39" t="s">
        <v>248</v>
      </c>
      <c r="D19" s="40" t="s">
        <v>249</v>
      </c>
      <c r="E19" s="41" t="s">
        <v>228</v>
      </c>
      <c r="F19" s="41" t="s">
        <v>229</v>
      </c>
      <c r="G19" s="146">
        <v>9.9600000000000009</v>
      </c>
      <c r="H19" s="146"/>
      <c r="I19" s="55"/>
      <c r="J19" s="80"/>
      <c r="K19" s="41" t="s">
        <v>230</v>
      </c>
      <c r="L19" s="25" t="s">
        <v>395</v>
      </c>
    </row>
    <row r="20" spans="1:22" ht="18" customHeight="1" x14ac:dyDescent="0.3">
      <c r="A20" s="51">
        <v>14</v>
      </c>
      <c r="B20" s="38" t="s">
        <v>217</v>
      </c>
      <c r="C20" s="39" t="s">
        <v>290</v>
      </c>
      <c r="D20" s="40">
        <v>41018</v>
      </c>
      <c r="E20" s="41" t="s">
        <v>291</v>
      </c>
      <c r="F20" s="41" t="s">
        <v>292</v>
      </c>
      <c r="G20" s="146">
        <v>9.98</v>
      </c>
      <c r="H20" s="146"/>
      <c r="I20" s="55"/>
      <c r="J20" s="80"/>
      <c r="K20" s="41" t="s">
        <v>293</v>
      </c>
      <c r="L20" s="25" t="s">
        <v>361</v>
      </c>
    </row>
    <row r="21" spans="1:22" ht="18" customHeight="1" x14ac:dyDescent="0.3">
      <c r="A21" s="51">
        <v>15</v>
      </c>
      <c r="B21" s="38" t="s">
        <v>126</v>
      </c>
      <c r="C21" s="39" t="s">
        <v>127</v>
      </c>
      <c r="D21" s="40" t="s">
        <v>128</v>
      </c>
      <c r="E21" s="41" t="s">
        <v>14</v>
      </c>
      <c r="F21" s="41" t="s">
        <v>15</v>
      </c>
      <c r="G21" s="148">
        <v>10.06</v>
      </c>
      <c r="H21" s="147"/>
      <c r="I21" s="55"/>
      <c r="J21" s="80"/>
      <c r="K21" s="41" t="s">
        <v>93</v>
      </c>
      <c r="L21" s="25" t="s">
        <v>381</v>
      </c>
    </row>
    <row r="22" spans="1:22" ht="18" customHeight="1" x14ac:dyDescent="0.3">
      <c r="A22" s="51">
        <v>16</v>
      </c>
      <c r="B22" s="38" t="s">
        <v>206</v>
      </c>
      <c r="C22" s="39" t="s">
        <v>207</v>
      </c>
      <c r="D22" s="40" t="s">
        <v>208</v>
      </c>
      <c r="E22" s="41" t="s">
        <v>14</v>
      </c>
      <c r="F22" s="41" t="s">
        <v>15</v>
      </c>
      <c r="G22" s="148">
        <v>10.28</v>
      </c>
      <c r="H22" s="145"/>
      <c r="I22" s="55"/>
      <c r="J22" s="80"/>
      <c r="K22" s="41" t="s">
        <v>198</v>
      </c>
      <c r="L22" s="25" t="s">
        <v>17</v>
      </c>
    </row>
    <row r="23" spans="1:22" ht="18" customHeight="1" x14ac:dyDescent="0.3">
      <c r="A23" s="51">
        <v>17</v>
      </c>
      <c r="B23" s="38" t="s">
        <v>313</v>
      </c>
      <c r="C23" s="39" t="s">
        <v>373</v>
      </c>
      <c r="D23" s="56">
        <v>2013</v>
      </c>
      <c r="E23" s="41" t="s">
        <v>374</v>
      </c>
      <c r="F23" s="41" t="s">
        <v>375</v>
      </c>
      <c r="G23" s="148">
        <v>11.08</v>
      </c>
      <c r="H23" s="147"/>
      <c r="I23" s="55"/>
      <c r="J23" s="80"/>
      <c r="K23" s="41" t="s">
        <v>376</v>
      </c>
      <c r="L23" s="25"/>
    </row>
    <row r="24" spans="1:22" ht="18" customHeight="1" x14ac:dyDescent="0.3">
      <c r="A24" s="51">
        <v>18</v>
      </c>
      <c r="B24" s="38" t="s">
        <v>217</v>
      </c>
      <c r="C24" s="39" t="s">
        <v>218</v>
      </c>
      <c r="D24" s="40" t="s">
        <v>219</v>
      </c>
      <c r="E24" s="41" t="s">
        <v>14</v>
      </c>
      <c r="F24" s="41" t="s">
        <v>15</v>
      </c>
      <c r="G24" s="146">
        <v>10.38</v>
      </c>
      <c r="H24" s="146"/>
      <c r="I24" s="55"/>
      <c r="J24" s="69"/>
      <c r="K24" s="41" t="s">
        <v>198</v>
      </c>
      <c r="L24" s="25" t="s">
        <v>391</v>
      </c>
    </row>
    <row r="25" spans="1:22" ht="18" customHeight="1" x14ac:dyDescent="0.3">
      <c r="A25" s="51">
        <v>19</v>
      </c>
      <c r="B25" s="38" t="s">
        <v>134</v>
      </c>
      <c r="C25" s="39" t="s">
        <v>135</v>
      </c>
      <c r="D25" s="40" t="s">
        <v>136</v>
      </c>
      <c r="E25" s="41" t="s">
        <v>132</v>
      </c>
      <c r="F25" s="41" t="s">
        <v>132</v>
      </c>
      <c r="G25" s="146">
        <v>10.39</v>
      </c>
      <c r="H25" s="146"/>
      <c r="I25" s="55"/>
      <c r="J25" s="69"/>
      <c r="K25" s="41" t="s">
        <v>133</v>
      </c>
      <c r="L25" s="25" t="s">
        <v>367</v>
      </c>
    </row>
    <row r="26" spans="1:22" ht="18" customHeight="1" x14ac:dyDescent="0.3">
      <c r="A26" s="51">
        <v>20</v>
      </c>
      <c r="B26" s="38" t="s">
        <v>217</v>
      </c>
      <c r="C26" s="39" t="s">
        <v>242</v>
      </c>
      <c r="D26" s="40" t="s">
        <v>243</v>
      </c>
      <c r="E26" s="41" t="s">
        <v>228</v>
      </c>
      <c r="F26" s="41" t="s">
        <v>229</v>
      </c>
      <c r="G26" s="146">
        <v>10.83</v>
      </c>
      <c r="H26" s="146"/>
      <c r="I26" s="55"/>
      <c r="J26" s="69"/>
      <c r="K26" s="41" t="s">
        <v>230</v>
      </c>
      <c r="L26" s="25" t="s">
        <v>382</v>
      </c>
    </row>
    <row r="27" spans="1:22" ht="18" customHeight="1" x14ac:dyDescent="0.3">
      <c r="A27" s="51">
        <v>21</v>
      </c>
      <c r="B27" s="38" t="s">
        <v>109</v>
      </c>
      <c r="C27" s="39" t="s">
        <v>110</v>
      </c>
      <c r="D27" s="40">
        <v>42104</v>
      </c>
      <c r="E27" s="41" t="s">
        <v>14</v>
      </c>
      <c r="F27" s="41" t="s">
        <v>15</v>
      </c>
      <c r="G27" s="146">
        <v>10.98</v>
      </c>
      <c r="H27" s="146"/>
      <c r="I27" s="55"/>
      <c r="J27" s="69"/>
      <c r="K27" s="41" t="s">
        <v>93</v>
      </c>
      <c r="L27" s="25" t="s">
        <v>389</v>
      </c>
    </row>
    <row r="28" spans="1:22" ht="18" customHeight="1" x14ac:dyDescent="0.3">
      <c r="A28" s="51">
        <v>22</v>
      </c>
      <c r="B28" s="38" t="s">
        <v>106</v>
      </c>
      <c r="C28" s="39" t="s">
        <v>250</v>
      </c>
      <c r="D28" s="40" t="s">
        <v>251</v>
      </c>
      <c r="E28" s="41" t="s">
        <v>228</v>
      </c>
      <c r="F28" s="41" t="s">
        <v>229</v>
      </c>
      <c r="G28" s="146">
        <v>10.99</v>
      </c>
      <c r="H28" s="146"/>
      <c r="I28" s="55"/>
      <c r="J28" s="69"/>
      <c r="K28" s="41" t="s">
        <v>230</v>
      </c>
      <c r="L28" s="25" t="s">
        <v>385</v>
      </c>
    </row>
    <row r="29" spans="1:22" ht="18" customHeight="1" x14ac:dyDescent="0.3">
      <c r="A29" s="51">
        <v>23</v>
      </c>
      <c r="B29" s="38" t="s">
        <v>209</v>
      </c>
      <c r="C29" s="39" t="s">
        <v>196</v>
      </c>
      <c r="D29" s="40" t="s">
        <v>210</v>
      </c>
      <c r="E29" s="41" t="s">
        <v>14</v>
      </c>
      <c r="F29" s="41" t="s">
        <v>15</v>
      </c>
      <c r="G29" s="148">
        <v>11.4</v>
      </c>
      <c r="H29" s="146"/>
      <c r="I29" s="55"/>
      <c r="J29" s="69"/>
      <c r="K29" s="41" t="s">
        <v>198</v>
      </c>
      <c r="L29" s="25" t="s">
        <v>383</v>
      </c>
    </row>
    <row r="30" spans="1:22" ht="18" customHeight="1" x14ac:dyDescent="0.3">
      <c r="A30" s="51">
        <v>24</v>
      </c>
      <c r="B30" s="38" t="s">
        <v>328</v>
      </c>
      <c r="C30" s="39" t="s">
        <v>97</v>
      </c>
      <c r="D30" s="40">
        <v>42002</v>
      </c>
      <c r="E30" s="41" t="s">
        <v>14</v>
      </c>
      <c r="F30" s="41" t="s">
        <v>15</v>
      </c>
      <c r="G30" s="146">
        <v>11.51</v>
      </c>
      <c r="H30" s="146"/>
      <c r="I30" s="55"/>
      <c r="J30" s="69"/>
      <c r="K30" s="41" t="s">
        <v>327</v>
      </c>
      <c r="L30" s="25" t="s">
        <v>384</v>
      </c>
    </row>
    <row r="31" spans="1:22" ht="17.399999999999999" customHeight="1" x14ac:dyDescent="0.3">
      <c r="A31" s="54"/>
      <c r="B31" s="82" t="s">
        <v>64</v>
      </c>
      <c r="C31" s="83" t="s">
        <v>65</v>
      </c>
      <c r="D31" s="40">
        <v>41447</v>
      </c>
      <c r="E31" s="41" t="s">
        <v>14</v>
      </c>
      <c r="F31" s="41" t="s">
        <v>15</v>
      </c>
      <c r="G31" s="146" t="s">
        <v>359</v>
      </c>
      <c r="H31" s="146"/>
      <c r="I31" s="55"/>
      <c r="J31" s="69"/>
      <c r="K31" s="41" t="s">
        <v>55</v>
      </c>
      <c r="L31" s="25" t="s">
        <v>377</v>
      </c>
    </row>
    <row r="32" spans="1:22" ht="18" customHeight="1" x14ac:dyDescent="0.3">
      <c r="A32" s="54"/>
      <c r="B32" s="82" t="s">
        <v>62</v>
      </c>
      <c r="C32" s="83" t="s">
        <v>63</v>
      </c>
      <c r="D32" s="40">
        <v>41794</v>
      </c>
      <c r="E32" s="41" t="s">
        <v>14</v>
      </c>
      <c r="F32" s="41" t="s">
        <v>15</v>
      </c>
      <c r="G32" s="146" t="s">
        <v>359</v>
      </c>
      <c r="H32" s="146"/>
      <c r="I32" s="55"/>
      <c r="J32" s="69"/>
      <c r="K32" s="41" t="s">
        <v>55</v>
      </c>
      <c r="L32" s="25" t="s">
        <v>380</v>
      </c>
    </row>
    <row r="33" spans="1:22" ht="18" customHeight="1" x14ac:dyDescent="0.3">
      <c r="A33" s="54"/>
      <c r="B33" s="82" t="s">
        <v>310</v>
      </c>
      <c r="C33" s="83" t="s">
        <v>311</v>
      </c>
      <c r="D33" s="40">
        <v>41764</v>
      </c>
      <c r="E33" s="41" t="s">
        <v>305</v>
      </c>
      <c r="F33" s="41" t="s">
        <v>306</v>
      </c>
      <c r="G33" s="146" t="s">
        <v>359</v>
      </c>
      <c r="H33" s="146"/>
      <c r="I33" s="55"/>
      <c r="J33" s="69"/>
      <c r="K33" s="41" t="s">
        <v>307</v>
      </c>
      <c r="L33" s="25" t="s">
        <v>388</v>
      </c>
    </row>
    <row r="34" spans="1:22" ht="18" customHeight="1" x14ac:dyDescent="0.3">
      <c r="A34" s="54"/>
      <c r="B34" s="82" t="s">
        <v>217</v>
      </c>
      <c r="C34" s="83" t="s">
        <v>242</v>
      </c>
      <c r="D34" s="40" t="s">
        <v>243</v>
      </c>
      <c r="E34" s="41" t="s">
        <v>228</v>
      </c>
      <c r="F34" s="41" t="s">
        <v>229</v>
      </c>
      <c r="G34" s="146" t="s">
        <v>359</v>
      </c>
      <c r="H34" s="146"/>
      <c r="I34" s="55"/>
      <c r="J34" s="69"/>
      <c r="K34" s="41" t="s">
        <v>230</v>
      </c>
      <c r="L34" s="25" t="s">
        <v>394</v>
      </c>
    </row>
  </sheetData>
  <printOptions horizontalCentered="1"/>
  <pageMargins left="0.19685039370078741" right="0.23622047244094491" top="0.39370078740157483" bottom="0.39370078740157483" header="0" footer="0"/>
  <pageSetup paperSize="9" scale="9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925"/>
  <sheetViews>
    <sheetView workbookViewId="0">
      <selection activeCell="H30" sqref="H30"/>
    </sheetView>
  </sheetViews>
  <sheetFormatPr defaultColWidth="14.44140625" defaultRowHeight="15" customHeight="1" x14ac:dyDescent="0.3"/>
  <cols>
    <col min="1" max="1" width="5.6640625" customWidth="1"/>
    <col min="2" max="2" width="13.33203125" customWidth="1"/>
    <col min="3" max="3" width="16.6640625" customWidth="1"/>
    <col min="4" max="5" width="11.33203125" customWidth="1"/>
    <col min="6" max="6" width="11.6640625" customWidth="1"/>
    <col min="7" max="7" width="9" customWidth="1"/>
    <col min="8" max="8" width="6.44140625" customWidth="1"/>
    <col min="9" max="9" width="16.88671875" customWidth="1"/>
    <col min="10" max="10" width="9.109375" customWidth="1"/>
    <col min="11" max="22" width="8.6640625" customWidth="1"/>
  </cols>
  <sheetData>
    <row r="1" spans="1:22" ht="17.25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</row>
    <row r="2" spans="1:22" ht="16.5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</row>
    <row r="3" spans="1:22" ht="1.5" customHeight="1" x14ac:dyDescent="0.3">
      <c r="A3" s="20"/>
      <c r="B3" s="20"/>
      <c r="C3" s="21"/>
      <c r="D3" s="22"/>
      <c r="E3" s="23"/>
      <c r="F3" s="23"/>
      <c r="G3" s="64"/>
      <c r="H3" s="29"/>
      <c r="I3" s="24"/>
    </row>
    <row r="4" spans="1:22" ht="17.25" customHeight="1" x14ac:dyDescent="0.3">
      <c r="A4" s="27"/>
      <c r="B4" s="17" t="s">
        <v>400</v>
      </c>
      <c r="C4" s="4"/>
      <c r="D4" s="22"/>
      <c r="E4" s="12"/>
      <c r="F4" s="12"/>
      <c r="G4" s="84"/>
      <c r="H4" s="85"/>
      <c r="I4" s="27"/>
    </row>
    <row r="5" spans="1:22" ht="15" customHeight="1" x14ac:dyDescent="0.3">
      <c r="A5" s="27"/>
      <c r="B5" s="21">
        <v>1</v>
      </c>
      <c r="C5" s="149" t="s">
        <v>417</v>
      </c>
      <c r="D5" s="22"/>
      <c r="E5" s="12"/>
      <c r="F5" s="12"/>
      <c r="G5" s="84"/>
      <c r="H5" s="85"/>
      <c r="I5" s="27"/>
    </row>
    <row r="6" spans="1:22" ht="12" customHeight="1" x14ac:dyDescent="0.3">
      <c r="A6" s="66" t="s">
        <v>353</v>
      </c>
      <c r="B6" s="31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86" t="s">
        <v>401</v>
      </c>
      <c r="H6" s="50" t="s">
        <v>345</v>
      </c>
      <c r="I6" s="35" t="s">
        <v>11</v>
      </c>
    </row>
    <row r="7" spans="1:22" ht="18" customHeight="1" x14ac:dyDescent="0.3">
      <c r="A7" s="37">
        <v>1</v>
      </c>
      <c r="B7" s="38" t="s">
        <v>270</v>
      </c>
      <c r="C7" s="39" t="s">
        <v>271</v>
      </c>
      <c r="D7" s="40">
        <v>40983</v>
      </c>
      <c r="E7" s="41" t="s">
        <v>262</v>
      </c>
      <c r="F7" s="41" t="s">
        <v>263</v>
      </c>
      <c r="G7" s="146">
        <v>30.13</v>
      </c>
      <c r="H7" s="69" t="str">
        <f t="shared" ref="H7:H10" si="0">IF(ISBLANK(G7),"",IF(G7&lt;=25.95,"KSM",IF(G7&lt;=27.35,"I A",IF(G7&lt;=29.24,"II A",IF(G7&lt;=31.74,"III A",IF(G7&lt;=33.74,"I JA",IF(G7&lt;=35.44,"II JA",IF(G7&lt;=36.74,"III JA"))))))))</f>
        <v>III A</v>
      </c>
      <c r="I7" s="41" t="s">
        <v>264</v>
      </c>
    </row>
    <row r="8" spans="1:22" ht="18" customHeight="1" x14ac:dyDescent="0.3">
      <c r="A8" s="37">
        <v>2</v>
      </c>
      <c r="B8" s="38" t="s">
        <v>121</v>
      </c>
      <c r="C8" s="39" t="s">
        <v>402</v>
      </c>
      <c r="D8" s="56">
        <v>2012</v>
      </c>
      <c r="E8" s="41" t="s">
        <v>14</v>
      </c>
      <c r="F8" s="41" t="s">
        <v>15</v>
      </c>
      <c r="G8" s="148">
        <v>30.21</v>
      </c>
      <c r="H8" s="69" t="str">
        <f t="shared" si="0"/>
        <v>III A</v>
      </c>
      <c r="I8" s="41" t="s">
        <v>349</v>
      </c>
    </row>
    <row r="9" spans="1:22" ht="18" customHeight="1" x14ac:dyDescent="0.3">
      <c r="A9" s="37">
        <v>3</v>
      </c>
      <c r="B9" s="38" t="s">
        <v>100</v>
      </c>
      <c r="C9" s="39" t="s">
        <v>304</v>
      </c>
      <c r="D9" s="40">
        <v>41271</v>
      </c>
      <c r="E9" s="41" t="s">
        <v>305</v>
      </c>
      <c r="F9" s="41" t="s">
        <v>306</v>
      </c>
      <c r="G9" s="146">
        <v>30.48</v>
      </c>
      <c r="H9" s="69" t="str">
        <f t="shared" si="0"/>
        <v>III A</v>
      </c>
      <c r="I9" s="41" t="s">
        <v>307</v>
      </c>
    </row>
    <row r="10" spans="1:22" ht="18" customHeight="1" x14ac:dyDescent="0.3">
      <c r="A10" s="37">
        <v>4</v>
      </c>
      <c r="B10" s="38" t="s">
        <v>336</v>
      </c>
      <c r="C10" s="39" t="s">
        <v>337</v>
      </c>
      <c r="D10" s="40">
        <v>40924</v>
      </c>
      <c r="E10" s="41" t="s">
        <v>14</v>
      </c>
      <c r="F10" s="41" t="s">
        <v>15</v>
      </c>
      <c r="G10" s="146">
        <v>30.13</v>
      </c>
      <c r="H10" s="80" t="str">
        <f t="shared" si="0"/>
        <v>III A</v>
      </c>
      <c r="I10" s="41" t="s">
        <v>327</v>
      </c>
    </row>
    <row r="11" spans="1:22" ht="15" customHeight="1" x14ac:dyDescent="0.3">
      <c r="A11" s="27"/>
      <c r="B11" s="21">
        <v>2</v>
      </c>
      <c r="C11" s="149" t="s">
        <v>417</v>
      </c>
      <c r="D11" s="22"/>
      <c r="E11" s="12"/>
      <c r="F11" s="12"/>
      <c r="G11" s="84"/>
      <c r="H11" s="85"/>
      <c r="I11" s="27"/>
    </row>
    <row r="12" spans="1:22" ht="13.5" customHeight="1" x14ac:dyDescent="0.3">
      <c r="A12" s="66" t="s">
        <v>353</v>
      </c>
      <c r="B12" s="31" t="s">
        <v>7</v>
      </c>
      <c r="C12" s="32" t="s">
        <v>8</v>
      </c>
      <c r="D12" s="33" t="s">
        <v>9</v>
      </c>
      <c r="E12" s="34" t="s">
        <v>342</v>
      </c>
      <c r="F12" s="34" t="s">
        <v>10</v>
      </c>
      <c r="G12" s="86" t="s">
        <v>401</v>
      </c>
      <c r="H12" s="50" t="s">
        <v>345</v>
      </c>
      <c r="I12" s="35" t="s">
        <v>11</v>
      </c>
    </row>
    <row r="13" spans="1:22" ht="16.5" customHeight="1" x14ac:dyDescent="0.3">
      <c r="A13" s="37">
        <v>1</v>
      </c>
      <c r="B13" s="38" t="s">
        <v>41</v>
      </c>
      <c r="C13" s="39" t="s">
        <v>42</v>
      </c>
      <c r="D13" s="40">
        <v>41066</v>
      </c>
      <c r="E13" s="41" t="s">
        <v>38</v>
      </c>
      <c r="F13" s="41" t="s">
        <v>39</v>
      </c>
      <c r="G13" s="146">
        <v>32.130000000000003</v>
      </c>
      <c r="H13" s="69" t="str">
        <f t="shared" ref="H13:H15" si="1">IF(ISBLANK(G13),"",IF(G13&lt;=25.95,"KSM",IF(G13&lt;=27.35,"I A",IF(G13&lt;=29.24,"II A",IF(G13&lt;=31.74,"III A",IF(G13&lt;=33.74,"I JA",IF(G13&lt;=35.44,"II JA",IF(G13&lt;=36.74,"III JA"))))))))</f>
        <v>I JA</v>
      </c>
      <c r="I13" s="41" t="s">
        <v>40</v>
      </c>
    </row>
    <row r="14" spans="1:22" ht="18" customHeight="1" x14ac:dyDescent="0.3">
      <c r="A14" s="37">
        <v>2</v>
      </c>
      <c r="B14" s="38" t="s">
        <v>199</v>
      </c>
      <c r="C14" s="39" t="s">
        <v>200</v>
      </c>
      <c r="D14" s="40" t="s">
        <v>197</v>
      </c>
      <c r="E14" s="41" t="s">
        <v>14</v>
      </c>
      <c r="F14" s="41" t="s">
        <v>15</v>
      </c>
      <c r="G14" s="146">
        <v>30.22</v>
      </c>
      <c r="H14" s="69" t="str">
        <f t="shared" si="1"/>
        <v>III A</v>
      </c>
      <c r="I14" s="41" t="s">
        <v>198</v>
      </c>
    </row>
    <row r="15" spans="1:22" ht="18" customHeight="1" x14ac:dyDescent="0.3">
      <c r="A15" s="37">
        <v>3</v>
      </c>
      <c r="B15" s="38" t="s">
        <v>150</v>
      </c>
      <c r="C15" s="39" t="s">
        <v>151</v>
      </c>
      <c r="D15" s="40" t="s">
        <v>152</v>
      </c>
      <c r="E15" s="41" t="s">
        <v>14</v>
      </c>
      <c r="F15" s="41" t="s">
        <v>15</v>
      </c>
      <c r="G15" s="146">
        <v>28.95</v>
      </c>
      <c r="H15" s="69" t="str">
        <f t="shared" si="1"/>
        <v>II A</v>
      </c>
      <c r="I15" s="41" t="s">
        <v>403</v>
      </c>
    </row>
    <row r="16" spans="1:22" ht="18" customHeight="1" x14ac:dyDescent="0.3">
      <c r="A16" s="37">
        <v>4</v>
      </c>
      <c r="B16" s="38" t="s">
        <v>288</v>
      </c>
      <c r="C16" s="39" t="s">
        <v>289</v>
      </c>
      <c r="D16" s="40">
        <v>41361</v>
      </c>
      <c r="E16" s="41" t="s">
        <v>262</v>
      </c>
      <c r="F16" s="41" t="s">
        <v>263</v>
      </c>
      <c r="G16" s="146">
        <v>37.39</v>
      </c>
      <c r="H16" s="80"/>
      <c r="I16" s="41" t="s">
        <v>264</v>
      </c>
    </row>
    <row r="17" spans="1:22" ht="15" customHeight="1" x14ac:dyDescent="0.3">
      <c r="A17" s="27"/>
      <c r="B17" s="21">
        <v>3</v>
      </c>
      <c r="C17" s="149" t="s">
        <v>417</v>
      </c>
      <c r="D17" s="22"/>
      <c r="E17" s="12"/>
      <c r="F17" s="12"/>
      <c r="G17" s="84"/>
      <c r="H17" s="85"/>
      <c r="I17" s="27"/>
    </row>
    <row r="18" spans="1:22" ht="12" customHeight="1" x14ac:dyDescent="0.3">
      <c r="A18" s="66" t="s">
        <v>353</v>
      </c>
      <c r="B18" s="31" t="s">
        <v>7</v>
      </c>
      <c r="C18" s="32" t="s">
        <v>8</v>
      </c>
      <c r="D18" s="33" t="s">
        <v>9</v>
      </c>
      <c r="E18" s="34" t="s">
        <v>342</v>
      </c>
      <c r="F18" s="34" t="s">
        <v>10</v>
      </c>
      <c r="G18" s="86" t="s">
        <v>401</v>
      </c>
      <c r="H18" s="50" t="s">
        <v>345</v>
      </c>
      <c r="I18" s="35" t="s">
        <v>11</v>
      </c>
    </row>
    <row r="19" spans="1:22" ht="18" customHeight="1" x14ac:dyDescent="0.3">
      <c r="A19" s="37">
        <v>1</v>
      </c>
      <c r="B19" s="38" t="s">
        <v>18</v>
      </c>
      <c r="C19" s="39" t="s">
        <v>144</v>
      </c>
      <c r="D19" s="40" t="s">
        <v>145</v>
      </c>
      <c r="E19" s="41" t="s">
        <v>14</v>
      </c>
      <c r="F19" s="41" t="s">
        <v>15</v>
      </c>
      <c r="G19" s="146">
        <v>34.630000000000003</v>
      </c>
      <c r="H19" s="69" t="str">
        <f t="shared" ref="H19:H22" si="2">IF(ISBLANK(G19),"",IF(G19&lt;=25.95,"KSM",IF(G19&lt;=27.35,"I A",IF(G19&lt;=29.24,"II A",IF(G19&lt;=31.74,"III A",IF(G19&lt;=33.74,"I JA",IF(G19&lt;=35.44,"II JA",IF(G19&lt;=36.74,"III JA"))))))))</f>
        <v>II JA</v>
      </c>
      <c r="I19" s="41" t="s">
        <v>146</v>
      </c>
    </row>
    <row r="20" spans="1:22" ht="18" customHeight="1" x14ac:dyDescent="0.3">
      <c r="A20" s="37">
        <v>2</v>
      </c>
      <c r="B20" s="38" t="s">
        <v>147</v>
      </c>
      <c r="C20" s="39" t="s">
        <v>148</v>
      </c>
      <c r="D20" s="40" t="s">
        <v>149</v>
      </c>
      <c r="E20" s="41" t="s">
        <v>14</v>
      </c>
      <c r="F20" s="41" t="s">
        <v>15</v>
      </c>
      <c r="G20" s="148">
        <v>31.4</v>
      </c>
      <c r="H20" s="69" t="str">
        <f t="shared" si="2"/>
        <v>III A</v>
      </c>
      <c r="I20" s="41" t="s">
        <v>146</v>
      </c>
    </row>
    <row r="21" spans="1:22" ht="18" customHeight="1" x14ac:dyDescent="0.3">
      <c r="A21" s="37">
        <v>3</v>
      </c>
      <c r="B21" s="38" t="s">
        <v>286</v>
      </c>
      <c r="C21" s="39" t="s">
        <v>287</v>
      </c>
      <c r="D21" s="40">
        <v>41862</v>
      </c>
      <c r="E21" s="41" t="s">
        <v>262</v>
      </c>
      <c r="F21" s="41" t="s">
        <v>263</v>
      </c>
      <c r="G21" s="146">
        <v>39.340000000000003</v>
      </c>
      <c r="H21" s="69"/>
      <c r="I21" s="41" t="s">
        <v>264</v>
      </c>
    </row>
    <row r="22" spans="1:22" ht="18" customHeight="1" x14ac:dyDescent="0.3">
      <c r="A22" s="37">
        <v>4</v>
      </c>
      <c r="B22" s="38" t="s">
        <v>404</v>
      </c>
      <c r="C22" s="39" t="s">
        <v>405</v>
      </c>
      <c r="D22" s="56">
        <v>2015</v>
      </c>
      <c r="E22" s="41" t="s">
        <v>14</v>
      </c>
      <c r="F22" s="41" t="s">
        <v>15</v>
      </c>
      <c r="G22" s="148">
        <v>36.409999999999997</v>
      </c>
      <c r="H22" s="69" t="str">
        <f t="shared" si="2"/>
        <v>III JA</v>
      </c>
      <c r="I22" s="41" t="s">
        <v>349</v>
      </c>
    </row>
    <row r="23" spans="1:22" ht="12.75" customHeight="1" thickBot="1" x14ac:dyDescent="0.35">
      <c r="A23" s="20"/>
      <c r="B23" s="81">
        <v>4</v>
      </c>
      <c r="C23" s="81" t="s">
        <v>406</v>
      </c>
      <c r="D23" s="42"/>
      <c r="E23" s="43"/>
      <c r="F23" s="43"/>
      <c r="G23" s="65"/>
      <c r="H23" s="45"/>
      <c r="I23" s="26"/>
    </row>
    <row r="24" spans="1:22" ht="12" customHeight="1" thickBot="1" x14ac:dyDescent="0.35">
      <c r="A24" s="66" t="s">
        <v>353</v>
      </c>
      <c r="B24" s="31" t="s">
        <v>7</v>
      </c>
      <c r="C24" s="32" t="s">
        <v>8</v>
      </c>
      <c r="D24" s="49" t="s">
        <v>9</v>
      </c>
      <c r="E24" s="34" t="s">
        <v>342</v>
      </c>
      <c r="F24" s="34" t="s">
        <v>10</v>
      </c>
      <c r="G24" s="86" t="s">
        <v>401</v>
      </c>
      <c r="H24" s="50" t="s">
        <v>345</v>
      </c>
      <c r="I24" s="35" t="s">
        <v>11</v>
      </c>
    </row>
    <row r="25" spans="1:22" ht="18" customHeight="1" x14ac:dyDescent="0.3">
      <c r="A25" s="51">
        <v>1</v>
      </c>
      <c r="B25" s="75" t="s">
        <v>25</v>
      </c>
      <c r="C25" s="76" t="s">
        <v>154</v>
      </c>
      <c r="D25" s="77" t="s">
        <v>156</v>
      </c>
      <c r="E25" s="78" t="s">
        <v>14</v>
      </c>
      <c r="F25" s="78" t="s">
        <v>15</v>
      </c>
      <c r="G25" s="146">
        <v>37.590000000000003</v>
      </c>
      <c r="H25" s="80"/>
      <c r="I25" s="78" t="s">
        <v>146</v>
      </c>
    </row>
    <row r="26" spans="1:22" ht="18" customHeight="1" x14ac:dyDescent="0.3">
      <c r="A26" s="51">
        <v>2</v>
      </c>
      <c r="B26" s="75" t="s">
        <v>407</v>
      </c>
      <c r="C26" s="76" t="s">
        <v>408</v>
      </c>
      <c r="D26" s="77" t="s">
        <v>409</v>
      </c>
      <c r="E26" s="78" t="s">
        <v>14</v>
      </c>
      <c r="F26" s="78" t="s">
        <v>15</v>
      </c>
      <c r="G26" s="146">
        <v>39.08</v>
      </c>
      <c r="H26" s="80"/>
      <c r="I26" s="78" t="s">
        <v>410</v>
      </c>
    </row>
    <row r="27" spans="1:22" ht="18" customHeight="1" x14ac:dyDescent="0.3">
      <c r="A27" s="51">
        <v>3</v>
      </c>
      <c r="B27" s="75" t="s">
        <v>411</v>
      </c>
      <c r="C27" s="76" t="s">
        <v>412</v>
      </c>
      <c r="D27" s="77" t="s">
        <v>413</v>
      </c>
      <c r="E27" s="78" t="s">
        <v>14</v>
      </c>
      <c r="F27" s="78" t="s">
        <v>15</v>
      </c>
      <c r="G27" s="146">
        <v>35.83</v>
      </c>
      <c r="H27" s="141" t="s">
        <v>483</v>
      </c>
      <c r="I27" s="78" t="s">
        <v>414</v>
      </c>
    </row>
  </sheetData>
  <printOptions horizontalCentered="1"/>
  <pageMargins left="0.27559055118110237" right="0.23622047244094491" top="0.39370078740157483" bottom="0.39370078740157483" header="0" footer="0"/>
  <pageSetup paperSize="9" scale="95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918"/>
  <sheetViews>
    <sheetView workbookViewId="0">
      <selection activeCell="L19" sqref="L19"/>
    </sheetView>
  </sheetViews>
  <sheetFormatPr defaultColWidth="14.44140625" defaultRowHeight="15" customHeight="1" x14ac:dyDescent="0.3"/>
  <cols>
    <col min="1" max="1" width="5.6640625" customWidth="1"/>
    <col min="2" max="2" width="13.33203125" customWidth="1"/>
    <col min="3" max="3" width="16.6640625" customWidth="1"/>
    <col min="4" max="5" width="11.33203125" customWidth="1"/>
    <col min="6" max="6" width="11.6640625" customWidth="1"/>
    <col min="7" max="7" width="9" customWidth="1"/>
    <col min="8" max="8" width="6.44140625" customWidth="1"/>
    <col min="9" max="9" width="16.88671875" customWidth="1"/>
    <col min="10" max="10" width="9.109375" customWidth="1"/>
    <col min="11" max="22" width="8.6640625" customWidth="1"/>
  </cols>
  <sheetData>
    <row r="1" spans="1:22" ht="17.25" customHeight="1" x14ac:dyDescent="0.3">
      <c r="A1" s="9" t="s">
        <v>1</v>
      </c>
      <c r="B1" s="4"/>
      <c r="C1" s="12"/>
      <c r="D1" s="13"/>
      <c r="E1" s="14"/>
      <c r="F1" s="14"/>
      <c r="G1" s="85"/>
      <c r="H1" s="15"/>
      <c r="I1" s="15"/>
    </row>
    <row r="2" spans="1:22" ht="16.5" customHeight="1" x14ac:dyDescent="0.3">
      <c r="A2" s="17" t="s">
        <v>2</v>
      </c>
      <c r="B2" s="4"/>
      <c r="C2" s="12"/>
      <c r="D2" s="13"/>
      <c r="E2" s="14"/>
      <c r="F2" s="18"/>
      <c r="G2" s="85"/>
      <c r="H2" s="44"/>
      <c r="I2" s="19"/>
    </row>
    <row r="3" spans="1:22" ht="1.5" customHeight="1" x14ac:dyDescent="0.3">
      <c r="A3" s="20"/>
      <c r="B3" s="20"/>
      <c r="C3" s="21"/>
      <c r="D3" s="22"/>
      <c r="E3" s="23"/>
      <c r="F3" s="23"/>
      <c r="G3" s="65"/>
      <c r="H3" s="29"/>
      <c r="I3" s="24"/>
    </row>
    <row r="4" spans="1:22" ht="17.25" customHeight="1" x14ac:dyDescent="0.3">
      <c r="A4" s="27"/>
      <c r="B4" s="17" t="s">
        <v>400</v>
      </c>
      <c r="C4" s="4"/>
      <c r="D4" s="22"/>
      <c r="E4" s="12"/>
      <c r="F4" s="12"/>
      <c r="G4" s="84"/>
      <c r="H4" s="85"/>
      <c r="I4" s="27"/>
    </row>
    <row r="5" spans="1:22" ht="15" customHeight="1" x14ac:dyDescent="0.3">
      <c r="A5" s="27"/>
      <c r="B5" s="21"/>
      <c r="C5" s="47"/>
      <c r="D5" s="22"/>
      <c r="E5" s="12"/>
      <c r="F5" s="12"/>
      <c r="G5" s="84"/>
      <c r="H5" s="85"/>
      <c r="I5" s="27"/>
    </row>
    <row r="6" spans="1:22" ht="12" customHeight="1" x14ac:dyDescent="0.3">
      <c r="A6" s="144" t="s">
        <v>341</v>
      </c>
      <c r="B6" s="31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163" t="s">
        <v>401</v>
      </c>
      <c r="H6" s="50" t="s">
        <v>345</v>
      </c>
      <c r="I6" s="35" t="s">
        <v>11</v>
      </c>
    </row>
    <row r="7" spans="1:22" ht="18" customHeight="1" x14ac:dyDescent="0.3">
      <c r="A7" s="51">
        <v>1</v>
      </c>
      <c r="B7" s="38" t="s">
        <v>150</v>
      </c>
      <c r="C7" s="39" t="s">
        <v>151</v>
      </c>
      <c r="D7" s="40" t="s">
        <v>152</v>
      </c>
      <c r="E7" s="41" t="s">
        <v>14</v>
      </c>
      <c r="F7" s="41" t="s">
        <v>15</v>
      </c>
      <c r="G7" s="146">
        <v>28.95</v>
      </c>
      <c r="H7" s="69" t="str">
        <f t="shared" ref="H7:H9" si="0">IF(ISBLANK(G7),"",IF(G7&lt;=25.95,"KSM",IF(G7&lt;=27.35,"I A",IF(G7&lt;=29.24,"II A",IF(G7&lt;=31.74,"III A",IF(G7&lt;=33.74,"I JA",IF(G7&lt;=35.44,"II JA",IF(G7&lt;=36.74,"III JA"))))))))</f>
        <v>II A</v>
      </c>
      <c r="I7" s="41" t="s">
        <v>403</v>
      </c>
    </row>
    <row r="8" spans="1:22" ht="18" customHeight="1" x14ac:dyDescent="0.3">
      <c r="A8" s="51">
        <v>2</v>
      </c>
      <c r="B8" s="38" t="s">
        <v>270</v>
      </c>
      <c r="C8" s="39" t="s">
        <v>271</v>
      </c>
      <c r="D8" s="40">
        <v>40983</v>
      </c>
      <c r="E8" s="41" t="s">
        <v>262</v>
      </c>
      <c r="F8" s="41" t="s">
        <v>263</v>
      </c>
      <c r="G8" s="146">
        <v>30.13</v>
      </c>
      <c r="H8" s="69" t="str">
        <f t="shared" si="0"/>
        <v>III A</v>
      </c>
      <c r="I8" s="41" t="s">
        <v>264</v>
      </c>
    </row>
    <row r="9" spans="1:22" ht="18" customHeight="1" x14ac:dyDescent="0.3">
      <c r="A9" s="51">
        <v>2</v>
      </c>
      <c r="B9" s="38" t="s">
        <v>336</v>
      </c>
      <c r="C9" s="39" t="s">
        <v>337</v>
      </c>
      <c r="D9" s="40">
        <v>40924</v>
      </c>
      <c r="E9" s="41" t="s">
        <v>14</v>
      </c>
      <c r="F9" s="41" t="s">
        <v>15</v>
      </c>
      <c r="G9" s="146">
        <v>30.13</v>
      </c>
      <c r="H9" s="80" t="str">
        <f t="shared" si="0"/>
        <v>III A</v>
      </c>
      <c r="I9" s="41" t="s">
        <v>327</v>
      </c>
    </row>
    <row r="10" spans="1:22" ht="18" customHeight="1" x14ac:dyDescent="0.3">
      <c r="A10" s="51">
        <v>4</v>
      </c>
      <c r="B10" s="38" t="s">
        <v>121</v>
      </c>
      <c r="C10" s="39" t="s">
        <v>402</v>
      </c>
      <c r="D10" s="56">
        <v>2012</v>
      </c>
      <c r="E10" s="41" t="s">
        <v>14</v>
      </c>
      <c r="F10" s="41" t="s">
        <v>15</v>
      </c>
      <c r="G10" s="148">
        <v>30.21</v>
      </c>
      <c r="H10" s="69" t="str">
        <f t="shared" ref="H10:H16" si="1">IF(ISBLANK(G10),"",IF(G10&lt;=25.95,"KSM",IF(G10&lt;=27.35,"I A",IF(G10&lt;=29.24,"II A",IF(G10&lt;=31.74,"III A",IF(G10&lt;=33.74,"I JA",IF(G10&lt;=35.44,"II JA",IF(G10&lt;=36.74,"III JA"))))))))</f>
        <v>III A</v>
      </c>
      <c r="I10" s="41" t="s">
        <v>349</v>
      </c>
    </row>
    <row r="11" spans="1:22" ht="16.5" customHeight="1" x14ac:dyDescent="0.3">
      <c r="A11" s="51">
        <v>5</v>
      </c>
      <c r="B11" s="38" t="s">
        <v>199</v>
      </c>
      <c r="C11" s="39" t="s">
        <v>200</v>
      </c>
      <c r="D11" s="40" t="s">
        <v>197</v>
      </c>
      <c r="E11" s="41" t="s">
        <v>14</v>
      </c>
      <c r="F11" s="41" t="s">
        <v>15</v>
      </c>
      <c r="G11" s="146">
        <v>30.22</v>
      </c>
      <c r="H11" s="69" t="str">
        <f t="shared" si="1"/>
        <v>III A</v>
      </c>
      <c r="I11" s="41" t="s">
        <v>198</v>
      </c>
    </row>
    <row r="12" spans="1:22" ht="18" customHeight="1" x14ac:dyDescent="0.3">
      <c r="A12" s="51">
        <v>6</v>
      </c>
      <c r="B12" s="38" t="s">
        <v>100</v>
      </c>
      <c r="C12" s="39" t="s">
        <v>304</v>
      </c>
      <c r="D12" s="40">
        <v>41271</v>
      </c>
      <c r="E12" s="41" t="s">
        <v>305</v>
      </c>
      <c r="F12" s="41" t="s">
        <v>306</v>
      </c>
      <c r="G12" s="146">
        <v>30.48</v>
      </c>
      <c r="H12" s="69" t="str">
        <f t="shared" si="1"/>
        <v>III A</v>
      </c>
      <c r="I12" s="41" t="s">
        <v>307</v>
      </c>
    </row>
    <row r="13" spans="1:22" ht="18" customHeight="1" x14ac:dyDescent="0.3">
      <c r="A13" s="51">
        <v>7</v>
      </c>
      <c r="B13" s="38" t="s">
        <v>147</v>
      </c>
      <c r="C13" s="39" t="s">
        <v>148</v>
      </c>
      <c r="D13" s="40" t="s">
        <v>149</v>
      </c>
      <c r="E13" s="41" t="s">
        <v>14</v>
      </c>
      <c r="F13" s="41" t="s">
        <v>15</v>
      </c>
      <c r="G13" s="148">
        <v>31.4</v>
      </c>
      <c r="H13" s="69" t="str">
        <f t="shared" si="1"/>
        <v>III A</v>
      </c>
      <c r="I13" s="41" t="s">
        <v>146</v>
      </c>
    </row>
    <row r="14" spans="1:22" ht="18" customHeight="1" x14ac:dyDescent="0.3">
      <c r="A14" s="51">
        <v>8</v>
      </c>
      <c r="B14" s="38" t="s">
        <v>41</v>
      </c>
      <c r="C14" s="39" t="s">
        <v>42</v>
      </c>
      <c r="D14" s="40">
        <v>41066</v>
      </c>
      <c r="E14" s="41" t="s">
        <v>38</v>
      </c>
      <c r="F14" s="41" t="s">
        <v>39</v>
      </c>
      <c r="G14" s="146">
        <v>32.130000000000003</v>
      </c>
      <c r="H14" s="69" t="str">
        <f t="shared" si="1"/>
        <v>I JA</v>
      </c>
      <c r="I14" s="41" t="s">
        <v>40</v>
      </c>
    </row>
    <row r="15" spans="1:22" ht="18" customHeight="1" x14ac:dyDescent="0.3">
      <c r="A15" s="51">
        <v>9</v>
      </c>
      <c r="B15" s="38" t="s">
        <v>18</v>
      </c>
      <c r="C15" s="39" t="s">
        <v>144</v>
      </c>
      <c r="D15" s="40" t="s">
        <v>145</v>
      </c>
      <c r="E15" s="41" t="s">
        <v>14</v>
      </c>
      <c r="F15" s="41" t="s">
        <v>15</v>
      </c>
      <c r="G15" s="146">
        <v>34.630000000000003</v>
      </c>
      <c r="H15" s="69" t="str">
        <f t="shared" si="1"/>
        <v>II JA</v>
      </c>
      <c r="I15" s="41" t="s">
        <v>146</v>
      </c>
    </row>
    <row r="16" spans="1:22" ht="18" customHeight="1" x14ac:dyDescent="0.3">
      <c r="A16" s="51">
        <v>10</v>
      </c>
      <c r="B16" s="38" t="s">
        <v>415</v>
      </c>
      <c r="C16" s="39" t="s">
        <v>412</v>
      </c>
      <c r="D16" s="56" t="s">
        <v>413</v>
      </c>
      <c r="E16" s="41" t="s">
        <v>14</v>
      </c>
      <c r="F16" s="41" t="s">
        <v>15</v>
      </c>
      <c r="G16" s="148">
        <v>35.83</v>
      </c>
      <c r="H16" s="80" t="str">
        <f t="shared" si="1"/>
        <v>III JA</v>
      </c>
      <c r="I16" s="41" t="s">
        <v>414</v>
      </c>
    </row>
    <row r="17" spans="1:22" ht="18" customHeight="1" x14ac:dyDescent="0.3">
      <c r="A17" s="51">
        <v>11</v>
      </c>
      <c r="B17" s="38" t="s">
        <v>404</v>
      </c>
      <c r="C17" s="39" t="s">
        <v>405</v>
      </c>
      <c r="D17" s="56">
        <v>2015</v>
      </c>
      <c r="E17" s="41" t="s">
        <v>14</v>
      </c>
      <c r="F17" s="41" t="s">
        <v>15</v>
      </c>
      <c r="G17" s="148">
        <v>36.409999999999997</v>
      </c>
      <c r="H17" s="69" t="str">
        <f t="shared" ref="H17" si="2">IF(ISBLANK(G17),"",IF(G17&lt;=25.95,"KSM",IF(G17&lt;=27.35,"I A",IF(G17&lt;=29.24,"II A",IF(G17&lt;=31.74,"III A",IF(G17&lt;=33.74,"I JA",IF(G17&lt;=35.44,"II JA",IF(G17&lt;=36.74,"III JA"))))))))</f>
        <v>III JA</v>
      </c>
      <c r="I17" s="41" t="s">
        <v>349</v>
      </c>
    </row>
    <row r="18" spans="1:22" ht="18" customHeight="1" x14ac:dyDescent="0.3">
      <c r="A18" s="51">
        <v>12</v>
      </c>
      <c r="B18" s="38" t="s">
        <v>288</v>
      </c>
      <c r="C18" s="39" t="s">
        <v>289</v>
      </c>
      <c r="D18" s="40">
        <v>41361</v>
      </c>
      <c r="E18" s="41" t="s">
        <v>262</v>
      </c>
      <c r="F18" s="41" t="s">
        <v>263</v>
      </c>
      <c r="G18" s="146">
        <v>37.39</v>
      </c>
      <c r="H18" s="69"/>
      <c r="I18" s="41" t="s">
        <v>264</v>
      </c>
    </row>
    <row r="19" spans="1:22" ht="18" customHeight="1" x14ac:dyDescent="0.3">
      <c r="A19" s="51">
        <v>13</v>
      </c>
      <c r="B19" s="38" t="s">
        <v>25</v>
      </c>
      <c r="C19" s="39" t="s">
        <v>154</v>
      </c>
      <c r="D19" s="56" t="s">
        <v>156</v>
      </c>
      <c r="E19" s="41" t="s">
        <v>14</v>
      </c>
      <c r="F19" s="41" t="s">
        <v>15</v>
      </c>
      <c r="G19" s="148">
        <v>37.590000000000003</v>
      </c>
      <c r="H19" s="69"/>
      <c r="I19" s="41" t="s">
        <v>146</v>
      </c>
    </row>
    <row r="20" spans="1:22" ht="18" customHeight="1" x14ac:dyDescent="0.3">
      <c r="A20" s="51">
        <v>14</v>
      </c>
      <c r="B20" s="38" t="s">
        <v>407</v>
      </c>
      <c r="C20" s="39" t="s">
        <v>408</v>
      </c>
      <c r="D20" s="56" t="s">
        <v>409</v>
      </c>
      <c r="E20" s="41" t="s">
        <v>14</v>
      </c>
      <c r="F20" s="41" t="s">
        <v>15</v>
      </c>
      <c r="G20" s="148">
        <v>39.08</v>
      </c>
      <c r="H20" s="69"/>
      <c r="I20" s="41" t="s">
        <v>410</v>
      </c>
    </row>
    <row r="21" spans="1:22" ht="18" customHeight="1" x14ac:dyDescent="0.3">
      <c r="A21" s="51">
        <v>15</v>
      </c>
      <c r="B21" s="38" t="s">
        <v>286</v>
      </c>
      <c r="C21" s="39" t="s">
        <v>287</v>
      </c>
      <c r="D21" s="40">
        <v>41862</v>
      </c>
      <c r="E21" s="41" t="s">
        <v>262</v>
      </c>
      <c r="F21" s="41" t="s">
        <v>263</v>
      </c>
      <c r="G21" s="146">
        <v>39.340000000000003</v>
      </c>
      <c r="H21" s="69"/>
      <c r="I21" s="41" t="s">
        <v>264</v>
      </c>
    </row>
  </sheetData>
  <printOptions horizontalCentered="1"/>
  <pageMargins left="0.27559055118110237" right="0.23622047244094491" top="0.39370078740157483" bottom="0.39370078740157483" header="0" footer="0"/>
  <pageSetup paperSize="9" scale="9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978"/>
  <sheetViews>
    <sheetView workbookViewId="0">
      <selection activeCell="G7" sqref="G7"/>
    </sheetView>
  </sheetViews>
  <sheetFormatPr defaultColWidth="14.44140625" defaultRowHeight="15" customHeight="1" x14ac:dyDescent="0.3"/>
  <cols>
    <col min="1" max="1" width="5.6640625" customWidth="1"/>
    <col min="2" max="2" width="12.44140625" customWidth="1"/>
    <col min="3" max="3" width="14.109375" customWidth="1"/>
    <col min="4" max="4" width="10.88671875" customWidth="1"/>
    <col min="5" max="5" width="10.33203125" customWidth="1"/>
    <col min="6" max="6" width="11.6640625" customWidth="1"/>
    <col min="7" max="7" width="10.33203125" customWidth="1"/>
    <col min="8" max="8" width="6.44140625" customWidth="1"/>
    <col min="9" max="9" width="19.88671875" customWidth="1"/>
    <col min="10" max="10" width="6.44140625" hidden="1" customWidth="1"/>
    <col min="11" max="21" width="8.6640625" customWidth="1"/>
  </cols>
  <sheetData>
    <row r="1" spans="1:21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16"/>
    </row>
    <row r="2" spans="1:21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16"/>
    </row>
    <row r="3" spans="1:21" ht="5.25" customHeight="1" x14ac:dyDescent="0.3">
      <c r="A3" s="3"/>
      <c r="B3" s="21"/>
      <c r="C3" s="3"/>
      <c r="D3" s="91"/>
      <c r="E3" s="3"/>
      <c r="F3" s="3"/>
      <c r="G3" s="3"/>
      <c r="H3" s="3"/>
      <c r="I3" s="3"/>
      <c r="J3" s="25"/>
    </row>
    <row r="4" spans="1:21" ht="15.75" customHeight="1" x14ac:dyDescent="0.3">
      <c r="A4" s="27"/>
      <c r="B4" s="17" t="s">
        <v>416</v>
      </c>
      <c r="C4" s="4"/>
      <c r="D4" s="22"/>
      <c r="E4" s="12"/>
      <c r="F4" s="12"/>
      <c r="G4" s="84"/>
      <c r="H4" s="85"/>
      <c r="I4" s="44"/>
      <c r="J4" s="25"/>
    </row>
    <row r="5" spans="1:21" ht="15" customHeight="1" x14ac:dyDescent="0.3">
      <c r="A5" s="27"/>
      <c r="B5" s="21"/>
      <c r="C5" s="21"/>
      <c r="D5" s="22"/>
      <c r="E5" s="12"/>
      <c r="F5" s="12"/>
      <c r="G5" s="84"/>
      <c r="H5" s="85"/>
      <c r="I5" s="27"/>
      <c r="J5" s="25"/>
    </row>
    <row r="6" spans="1:21" ht="15" customHeight="1" x14ac:dyDescent="0.3">
      <c r="A6" s="27"/>
      <c r="B6" s="21">
        <v>1</v>
      </c>
      <c r="C6" s="47" t="s">
        <v>417</v>
      </c>
      <c r="D6" s="22"/>
      <c r="E6" s="12"/>
      <c r="F6" s="12"/>
      <c r="G6" s="84"/>
      <c r="H6" s="85"/>
      <c r="I6" s="27"/>
      <c r="J6" s="25" t="s">
        <v>6</v>
      </c>
    </row>
    <row r="7" spans="1:21" ht="15" customHeight="1" x14ac:dyDescent="0.3">
      <c r="A7" s="66" t="s">
        <v>353</v>
      </c>
      <c r="B7" s="31" t="s">
        <v>7</v>
      </c>
      <c r="C7" s="32" t="s">
        <v>8</v>
      </c>
      <c r="D7" s="33" t="s">
        <v>9</v>
      </c>
      <c r="E7" s="34" t="s">
        <v>342</v>
      </c>
      <c r="F7" s="34" t="s">
        <v>10</v>
      </c>
      <c r="G7" s="86" t="s">
        <v>401</v>
      </c>
      <c r="H7" s="50" t="s">
        <v>345</v>
      </c>
      <c r="I7" s="35" t="s">
        <v>11</v>
      </c>
      <c r="J7" s="16"/>
    </row>
    <row r="8" spans="1:21" ht="18" customHeight="1" x14ac:dyDescent="0.3">
      <c r="A8" s="37">
        <v>1</v>
      </c>
      <c r="B8" s="38" t="s">
        <v>418</v>
      </c>
      <c r="C8" s="39" t="s">
        <v>419</v>
      </c>
      <c r="D8" s="56">
        <v>2013</v>
      </c>
      <c r="E8" s="41" t="s">
        <v>14</v>
      </c>
      <c r="F8" s="41" t="s">
        <v>15</v>
      </c>
      <c r="G8" s="148">
        <v>36.26</v>
      </c>
      <c r="H8" s="92"/>
      <c r="I8" s="41" t="s">
        <v>349</v>
      </c>
      <c r="J8" s="25" t="s">
        <v>17</v>
      </c>
    </row>
    <row r="9" spans="1:21" ht="18" customHeight="1" x14ac:dyDescent="0.3">
      <c r="A9" s="37">
        <v>2</v>
      </c>
      <c r="B9" s="38" t="s">
        <v>70</v>
      </c>
      <c r="C9" s="39" t="s">
        <v>63</v>
      </c>
      <c r="D9" s="40">
        <v>41082</v>
      </c>
      <c r="E9" s="41" t="s">
        <v>14</v>
      </c>
      <c r="F9" s="41" t="s">
        <v>15</v>
      </c>
      <c r="G9" s="146">
        <v>32.46</v>
      </c>
      <c r="H9" s="92" t="str">
        <f t="shared" ref="H9:H11" si="0">IF(ISBLANK(G9),"",IF(G9&lt;=22.75,"KSM",IF(G9&lt;=23.7,"I A",IF(G9&lt;=25.24,"II A",IF(G9&lt;=28.04,"III A",IF(G9&lt;=31.14,"I JA",IF(G9&lt;=33.24,"II JA",IF(G9&lt;=34.74,"III JA"))))))))</f>
        <v>II JA</v>
      </c>
      <c r="I9" s="41" t="s">
        <v>55</v>
      </c>
      <c r="J9" s="25" t="s">
        <v>17</v>
      </c>
    </row>
    <row r="10" spans="1:21" ht="18" customHeight="1" x14ac:dyDescent="0.3">
      <c r="A10" s="37">
        <v>3</v>
      </c>
      <c r="B10" s="38" t="s">
        <v>217</v>
      </c>
      <c r="C10" s="39" t="s">
        <v>329</v>
      </c>
      <c r="D10" s="40">
        <v>41021</v>
      </c>
      <c r="E10" s="41" t="s">
        <v>14</v>
      </c>
      <c r="F10" s="41" t="s">
        <v>15</v>
      </c>
      <c r="G10" s="146" t="s">
        <v>359</v>
      </c>
      <c r="H10" s="92"/>
      <c r="I10" s="41" t="s">
        <v>327</v>
      </c>
      <c r="J10" s="25" t="s">
        <v>17</v>
      </c>
    </row>
    <row r="11" spans="1:21" ht="18" customHeight="1" x14ac:dyDescent="0.3">
      <c r="A11" s="37">
        <v>4</v>
      </c>
      <c r="B11" s="38" t="s">
        <v>201</v>
      </c>
      <c r="C11" s="39" t="s">
        <v>202</v>
      </c>
      <c r="D11" s="40" t="s">
        <v>203</v>
      </c>
      <c r="E11" s="41" t="s">
        <v>14</v>
      </c>
      <c r="F11" s="41" t="s">
        <v>15</v>
      </c>
      <c r="G11" s="146">
        <v>29.42</v>
      </c>
      <c r="H11" s="92" t="str">
        <f t="shared" si="0"/>
        <v>I JA</v>
      </c>
      <c r="I11" s="41" t="s">
        <v>198</v>
      </c>
      <c r="J11" s="25" t="s">
        <v>17</v>
      </c>
    </row>
    <row r="12" spans="1:21" ht="17.25" customHeight="1" x14ac:dyDescent="0.3">
      <c r="A12" s="27"/>
      <c r="B12" s="21">
        <v>2</v>
      </c>
      <c r="C12" s="47" t="s">
        <v>417</v>
      </c>
      <c r="D12" s="22"/>
      <c r="E12" s="12"/>
      <c r="F12" s="12"/>
      <c r="G12" s="84"/>
      <c r="H12" s="85"/>
      <c r="I12" s="27"/>
      <c r="J12" s="25" t="s">
        <v>6</v>
      </c>
    </row>
    <row r="13" spans="1:21" ht="15" customHeight="1" x14ac:dyDescent="0.3">
      <c r="A13" s="66" t="s">
        <v>353</v>
      </c>
      <c r="B13" s="31" t="s">
        <v>7</v>
      </c>
      <c r="C13" s="32" t="s">
        <v>8</v>
      </c>
      <c r="D13" s="33" t="s">
        <v>9</v>
      </c>
      <c r="E13" s="34" t="s">
        <v>342</v>
      </c>
      <c r="F13" s="34" t="s">
        <v>10</v>
      </c>
      <c r="G13" s="86" t="s">
        <v>401</v>
      </c>
      <c r="H13" s="50" t="s">
        <v>345</v>
      </c>
      <c r="I13" s="35" t="s">
        <v>11</v>
      </c>
      <c r="J13" s="16"/>
    </row>
    <row r="14" spans="1:21" ht="18" customHeight="1" x14ac:dyDescent="0.3">
      <c r="A14" s="37">
        <v>1</v>
      </c>
      <c r="B14" s="38" t="s">
        <v>157</v>
      </c>
      <c r="C14" s="39" t="s">
        <v>158</v>
      </c>
      <c r="D14" s="40" t="s">
        <v>159</v>
      </c>
      <c r="E14" s="41" t="s">
        <v>14</v>
      </c>
      <c r="F14" s="41" t="s">
        <v>15</v>
      </c>
      <c r="G14" s="146" t="s">
        <v>359</v>
      </c>
      <c r="H14" s="92"/>
      <c r="I14" s="41" t="s">
        <v>146</v>
      </c>
      <c r="J14" s="25"/>
    </row>
    <row r="15" spans="1:21" ht="18" customHeight="1" x14ac:dyDescent="0.3">
      <c r="A15" s="37">
        <v>2</v>
      </c>
      <c r="B15" s="38" t="s">
        <v>160</v>
      </c>
      <c r="C15" s="39" t="s">
        <v>420</v>
      </c>
      <c r="D15" s="40" t="s">
        <v>161</v>
      </c>
      <c r="E15" s="41" t="s">
        <v>14</v>
      </c>
      <c r="F15" s="41" t="s">
        <v>15</v>
      </c>
      <c r="G15" s="148">
        <v>35.799999999999997</v>
      </c>
      <c r="H15" s="92"/>
      <c r="I15" s="41" t="s">
        <v>146</v>
      </c>
      <c r="J15" s="25" t="s">
        <v>421</v>
      </c>
    </row>
    <row r="16" spans="1:21" ht="18" customHeight="1" x14ac:dyDescent="0.3">
      <c r="A16" s="37">
        <v>3</v>
      </c>
      <c r="B16" s="38" t="s">
        <v>313</v>
      </c>
      <c r="C16" s="39" t="s">
        <v>312</v>
      </c>
      <c r="D16" s="40">
        <v>41424</v>
      </c>
      <c r="E16" s="41" t="s">
        <v>305</v>
      </c>
      <c r="F16" s="41" t="s">
        <v>306</v>
      </c>
      <c r="G16" s="148">
        <v>37.4</v>
      </c>
      <c r="H16" s="92"/>
      <c r="I16" s="41" t="s">
        <v>307</v>
      </c>
      <c r="J16" s="25" t="s">
        <v>422</v>
      </c>
    </row>
    <row r="17" spans="1:21" ht="18" customHeight="1" x14ac:dyDescent="0.3">
      <c r="A17" s="37">
        <v>4</v>
      </c>
      <c r="B17" s="38" t="s">
        <v>192</v>
      </c>
      <c r="C17" s="39" t="s">
        <v>204</v>
      </c>
      <c r="D17" s="40" t="s">
        <v>205</v>
      </c>
      <c r="E17" s="41" t="s">
        <v>14</v>
      </c>
      <c r="F17" s="41" t="s">
        <v>15</v>
      </c>
      <c r="G17" s="146">
        <v>32.18</v>
      </c>
      <c r="H17" s="92" t="str">
        <f t="shared" ref="H17" si="1">IF(ISBLANK(G17),"",IF(G17&lt;=22.75,"KSM",IF(G17&lt;=23.7,"I A",IF(G17&lt;=25.24,"II A",IF(G17&lt;=28.04,"III A",IF(G17&lt;=31.14,"I JA",IF(G17&lt;=33.24,"II JA",IF(G17&lt;=34.74,"III JA"))))))))</f>
        <v>II JA</v>
      </c>
      <c r="I17" s="41" t="s">
        <v>198</v>
      </c>
      <c r="J17" s="25" t="s">
        <v>423</v>
      </c>
    </row>
    <row r="18" spans="1:21" ht="17.25" customHeight="1" x14ac:dyDescent="0.3">
      <c r="A18" s="27"/>
      <c r="B18" s="21">
        <v>3</v>
      </c>
      <c r="C18" s="47" t="s">
        <v>417</v>
      </c>
      <c r="D18" s="22"/>
      <c r="E18" s="12"/>
      <c r="F18" s="12"/>
      <c r="G18" s="84"/>
      <c r="H18" s="85"/>
      <c r="I18" s="27"/>
      <c r="J18" s="25" t="s">
        <v>6</v>
      </c>
    </row>
    <row r="19" spans="1:21" ht="15" customHeight="1" x14ac:dyDescent="0.3">
      <c r="A19" s="66" t="s">
        <v>353</v>
      </c>
      <c r="B19" s="31" t="s">
        <v>7</v>
      </c>
      <c r="C19" s="32" t="s">
        <v>8</v>
      </c>
      <c r="D19" s="33" t="s">
        <v>9</v>
      </c>
      <c r="E19" s="34" t="s">
        <v>342</v>
      </c>
      <c r="F19" s="34" t="s">
        <v>10</v>
      </c>
      <c r="G19" s="86" t="s">
        <v>401</v>
      </c>
      <c r="H19" s="50" t="s">
        <v>345</v>
      </c>
      <c r="I19" s="35" t="s">
        <v>11</v>
      </c>
      <c r="J19" s="16"/>
    </row>
    <row r="20" spans="1:21" ht="18" customHeight="1" x14ac:dyDescent="0.3">
      <c r="A20" s="37">
        <v>1</v>
      </c>
      <c r="B20" s="38" t="s">
        <v>206</v>
      </c>
      <c r="C20" s="39" t="s">
        <v>424</v>
      </c>
      <c r="D20" s="56">
        <v>2014</v>
      </c>
      <c r="E20" s="41" t="s">
        <v>14</v>
      </c>
      <c r="F20" s="41" t="s">
        <v>15</v>
      </c>
      <c r="G20" s="148">
        <v>34.94</v>
      </c>
      <c r="H20" s="92"/>
      <c r="I20" s="41" t="s">
        <v>349</v>
      </c>
      <c r="J20" s="25" t="s">
        <v>425</v>
      </c>
    </row>
    <row r="21" spans="1:21" ht="18" customHeight="1" x14ac:dyDescent="0.3">
      <c r="A21" s="37">
        <v>2</v>
      </c>
      <c r="B21" s="38" t="s">
        <v>314</v>
      </c>
      <c r="C21" s="39" t="s">
        <v>315</v>
      </c>
      <c r="D21" s="40">
        <v>41308</v>
      </c>
      <c r="E21" s="41" t="s">
        <v>305</v>
      </c>
      <c r="F21" s="41" t="s">
        <v>306</v>
      </c>
      <c r="G21" s="146">
        <v>35.520000000000003</v>
      </c>
      <c r="H21" s="92"/>
      <c r="I21" s="41" t="s">
        <v>307</v>
      </c>
      <c r="J21" s="25" t="s">
        <v>426</v>
      </c>
    </row>
    <row r="22" spans="1:21" ht="18" customHeight="1" x14ac:dyDescent="0.3">
      <c r="A22" s="37">
        <v>3</v>
      </c>
      <c r="B22" s="38" t="s">
        <v>75</v>
      </c>
      <c r="C22" s="39" t="s">
        <v>76</v>
      </c>
      <c r="D22" s="40">
        <v>41571</v>
      </c>
      <c r="E22" s="41" t="s">
        <v>14</v>
      </c>
      <c r="F22" s="41" t="s">
        <v>15</v>
      </c>
      <c r="G22" s="146" t="s">
        <v>359</v>
      </c>
      <c r="H22" s="92"/>
      <c r="I22" s="41" t="s">
        <v>55</v>
      </c>
      <c r="J22" s="25" t="s">
        <v>427</v>
      </c>
    </row>
    <row r="23" spans="1:21" ht="18" customHeight="1" x14ac:dyDescent="0.3">
      <c r="A23" s="37">
        <v>4</v>
      </c>
      <c r="B23" s="38" t="s">
        <v>162</v>
      </c>
      <c r="C23" s="39" t="s">
        <v>163</v>
      </c>
      <c r="D23" s="40" t="s">
        <v>164</v>
      </c>
      <c r="E23" s="41" t="s">
        <v>14</v>
      </c>
      <c r="F23" s="41" t="s">
        <v>15</v>
      </c>
      <c r="G23" s="146" t="s">
        <v>428</v>
      </c>
      <c r="H23" s="92"/>
      <c r="I23" s="41" t="s">
        <v>146</v>
      </c>
      <c r="J23" s="25" t="s">
        <v>429</v>
      </c>
    </row>
    <row r="24" spans="1:21" ht="17.25" customHeight="1" x14ac:dyDescent="0.3">
      <c r="A24" s="27"/>
      <c r="B24" s="21"/>
      <c r="C24" s="21"/>
      <c r="D24" s="22"/>
      <c r="E24" s="12"/>
      <c r="F24" s="12"/>
      <c r="G24" s="84"/>
      <c r="H24" s="85"/>
      <c r="I24" s="27"/>
      <c r="J24" s="25"/>
    </row>
    <row r="25" spans="1:21" ht="17.25" customHeight="1" x14ac:dyDescent="0.3">
      <c r="A25" s="27"/>
      <c r="B25" s="21">
        <v>4</v>
      </c>
      <c r="C25" s="47" t="s">
        <v>417</v>
      </c>
      <c r="D25" s="22"/>
      <c r="E25" s="12"/>
      <c r="F25" s="12"/>
      <c r="G25" s="84"/>
      <c r="H25" s="85"/>
      <c r="I25" s="27"/>
      <c r="J25" s="25" t="s">
        <v>6</v>
      </c>
    </row>
    <row r="26" spans="1:21" ht="15" customHeight="1" x14ac:dyDescent="0.3">
      <c r="A26" s="66" t="s">
        <v>353</v>
      </c>
      <c r="B26" s="31" t="s">
        <v>7</v>
      </c>
      <c r="C26" s="32" t="s">
        <v>8</v>
      </c>
      <c r="D26" s="33" t="s">
        <v>9</v>
      </c>
      <c r="E26" s="34" t="s">
        <v>342</v>
      </c>
      <c r="F26" s="34" t="s">
        <v>10</v>
      </c>
      <c r="G26" s="86" t="s">
        <v>401</v>
      </c>
      <c r="H26" s="50" t="s">
        <v>345</v>
      </c>
      <c r="I26" s="35" t="s">
        <v>11</v>
      </c>
      <c r="J26" s="16"/>
    </row>
    <row r="27" spans="1:21" ht="18" customHeight="1" x14ac:dyDescent="0.3">
      <c r="A27" s="37">
        <v>1</v>
      </c>
      <c r="B27" s="38" t="s">
        <v>12</v>
      </c>
      <c r="C27" s="39" t="s">
        <v>13</v>
      </c>
      <c r="D27" s="40">
        <v>42172</v>
      </c>
      <c r="E27" s="41" t="s">
        <v>14</v>
      </c>
      <c r="F27" s="41" t="s">
        <v>15</v>
      </c>
      <c r="G27" s="146">
        <v>35.11</v>
      </c>
      <c r="H27" s="92"/>
      <c r="I27" s="41" t="s">
        <v>16</v>
      </c>
      <c r="J27" s="25"/>
    </row>
    <row r="28" spans="1:21" ht="18" customHeight="1" x14ac:dyDescent="0.3">
      <c r="A28" s="37">
        <v>2</v>
      </c>
      <c r="B28" s="38" t="s">
        <v>206</v>
      </c>
      <c r="C28" s="39" t="s">
        <v>312</v>
      </c>
      <c r="D28" s="40">
        <v>41424</v>
      </c>
      <c r="E28" s="41" t="s">
        <v>305</v>
      </c>
      <c r="F28" s="41" t="s">
        <v>306</v>
      </c>
      <c r="G28" s="146">
        <v>34.93</v>
      </c>
      <c r="H28" s="92"/>
      <c r="I28" s="41" t="s">
        <v>307</v>
      </c>
      <c r="J28" s="25" t="s">
        <v>431</v>
      </c>
    </row>
    <row r="29" spans="1:21" ht="18" customHeight="1" x14ac:dyDescent="0.3">
      <c r="A29" s="37">
        <v>3</v>
      </c>
      <c r="B29" s="38" t="s">
        <v>88</v>
      </c>
      <c r="C29" s="39" t="s">
        <v>432</v>
      </c>
      <c r="D29" s="56">
        <v>2015</v>
      </c>
      <c r="E29" s="41" t="s">
        <v>14</v>
      </c>
      <c r="F29" s="41" t="s">
        <v>15</v>
      </c>
      <c r="G29" s="148">
        <v>33.340000000000003</v>
      </c>
      <c r="H29" s="92" t="str">
        <f t="shared" ref="H29" si="2">IF(ISBLANK(G29),"",IF(G29&lt;=22.75,"KSM",IF(G29&lt;=23.7,"I A",IF(G29&lt;=25.24,"II A",IF(G29&lt;=28.04,"III A",IF(G29&lt;=31.14,"I JA",IF(G29&lt;=33.24,"II JA",IF(G29&lt;=34.74,"III JA"))))))))</f>
        <v>III JA</v>
      </c>
      <c r="I29" s="41" t="s">
        <v>349</v>
      </c>
      <c r="J29" s="25" t="s">
        <v>433</v>
      </c>
    </row>
    <row r="30" spans="1:21" ht="18" customHeight="1" x14ac:dyDescent="0.3">
      <c r="A30" s="37">
        <v>4</v>
      </c>
      <c r="B30" s="38" t="s">
        <v>434</v>
      </c>
      <c r="C30" s="39" t="s">
        <v>435</v>
      </c>
      <c r="D30" s="56">
        <v>2015</v>
      </c>
      <c r="E30" s="41" t="s">
        <v>14</v>
      </c>
      <c r="F30" s="41" t="s">
        <v>15</v>
      </c>
      <c r="G30" s="148" t="s">
        <v>359</v>
      </c>
      <c r="H30" s="92"/>
      <c r="I30" s="41" t="s">
        <v>349</v>
      </c>
      <c r="J30" s="25" t="s">
        <v>436</v>
      </c>
    </row>
  </sheetData>
  <printOptions horizontalCentered="1"/>
  <pageMargins left="0.19685039370078741" right="0.15748031496062992" top="0.39370078740157483" bottom="0.39370078740157483" header="0" footer="0"/>
  <pageSetup paperSize="9" scale="97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971"/>
  <sheetViews>
    <sheetView workbookViewId="0">
      <selection activeCell="G7" sqref="G7"/>
    </sheetView>
  </sheetViews>
  <sheetFormatPr defaultColWidth="14.44140625" defaultRowHeight="15" customHeight="1" x14ac:dyDescent="0.3"/>
  <cols>
    <col min="1" max="1" width="5.6640625" customWidth="1"/>
    <col min="2" max="2" width="12.44140625" customWidth="1"/>
    <col min="3" max="3" width="14.109375" customWidth="1"/>
    <col min="4" max="4" width="10.88671875" customWidth="1"/>
    <col min="5" max="5" width="10.33203125" customWidth="1"/>
    <col min="6" max="6" width="11.6640625" customWidth="1"/>
    <col min="7" max="7" width="10.33203125" customWidth="1"/>
    <col min="8" max="8" width="6.44140625" customWidth="1"/>
    <col min="9" max="9" width="19.88671875" customWidth="1"/>
    <col min="10" max="10" width="6.44140625" hidden="1" customWidth="1"/>
    <col min="11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16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16"/>
    </row>
    <row r="3" spans="1:22" ht="5.25" customHeight="1" x14ac:dyDescent="0.3">
      <c r="A3" s="3"/>
      <c r="B3" s="21"/>
      <c r="C3" s="3"/>
      <c r="D3" s="91"/>
      <c r="E3" s="3"/>
      <c r="F3" s="3"/>
      <c r="G3" s="94"/>
      <c r="H3" s="3"/>
      <c r="I3" s="3"/>
      <c r="J3" s="25"/>
    </row>
    <row r="4" spans="1:22" ht="15.75" customHeight="1" x14ac:dyDescent="0.3">
      <c r="A4" s="27"/>
      <c r="B4" s="17" t="s">
        <v>416</v>
      </c>
      <c r="C4" s="4"/>
      <c r="D4" s="22"/>
      <c r="E4" s="12"/>
      <c r="F4" s="12"/>
      <c r="G4" s="84"/>
      <c r="H4" s="85"/>
      <c r="I4" s="44"/>
      <c r="J4" s="25"/>
    </row>
    <row r="5" spans="1:22" ht="15" customHeight="1" x14ac:dyDescent="0.3">
      <c r="A5" s="27"/>
      <c r="B5" s="21"/>
      <c r="C5" s="21"/>
      <c r="D5" s="22"/>
      <c r="E5" s="12"/>
      <c r="F5" s="12"/>
      <c r="G5" s="84"/>
      <c r="H5" s="85"/>
      <c r="I5" s="27"/>
      <c r="J5" s="25"/>
    </row>
    <row r="6" spans="1:22" ht="15" customHeight="1" x14ac:dyDescent="0.3">
      <c r="A6" s="27"/>
      <c r="B6" s="21"/>
      <c r="C6" s="47"/>
      <c r="D6" s="22"/>
      <c r="E6" s="12"/>
      <c r="F6" s="12"/>
      <c r="G6" s="84"/>
      <c r="H6" s="85"/>
      <c r="I6" s="27"/>
      <c r="J6" s="25" t="s">
        <v>6</v>
      </c>
    </row>
    <row r="7" spans="1:22" ht="15" customHeight="1" x14ac:dyDescent="0.3">
      <c r="A7" s="144" t="s">
        <v>341</v>
      </c>
      <c r="B7" s="31" t="s">
        <v>7</v>
      </c>
      <c r="C7" s="32" t="s">
        <v>8</v>
      </c>
      <c r="D7" s="33" t="s">
        <v>9</v>
      </c>
      <c r="E7" s="34" t="s">
        <v>342</v>
      </c>
      <c r="F7" s="34" t="s">
        <v>10</v>
      </c>
      <c r="G7" s="86" t="s">
        <v>401</v>
      </c>
      <c r="H7" s="50" t="s">
        <v>345</v>
      </c>
      <c r="I7" s="35" t="s">
        <v>11</v>
      </c>
      <c r="J7" s="16"/>
    </row>
    <row r="8" spans="1:22" ht="18" customHeight="1" x14ac:dyDescent="0.3">
      <c r="A8" s="51">
        <v>1</v>
      </c>
      <c r="B8" s="38" t="s">
        <v>201</v>
      </c>
      <c r="C8" s="39" t="s">
        <v>202</v>
      </c>
      <c r="D8" s="40" t="s">
        <v>203</v>
      </c>
      <c r="E8" s="41" t="s">
        <v>14</v>
      </c>
      <c r="F8" s="41" t="s">
        <v>15</v>
      </c>
      <c r="G8" s="146">
        <v>29.42</v>
      </c>
      <c r="H8" s="92" t="str">
        <f t="shared" ref="H8:H11" si="0">IF(ISBLANK(G8),"",IF(G8&lt;=22.75,"KSM",IF(G8&lt;=23.7,"I A",IF(G8&lt;=25.24,"II A",IF(G8&lt;=28.04,"III A",IF(G8&lt;=31.14,"I JA",IF(G8&lt;=33.24,"II JA",IF(G8&lt;=34.74,"III JA"))))))))</f>
        <v>I JA</v>
      </c>
      <c r="I8" s="41" t="s">
        <v>198</v>
      </c>
      <c r="J8" s="25" t="s">
        <v>17</v>
      </c>
    </row>
    <row r="9" spans="1:22" ht="18" customHeight="1" x14ac:dyDescent="0.3">
      <c r="A9" s="51">
        <v>2</v>
      </c>
      <c r="B9" s="38" t="s">
        <v>192</v>
      </c>
      <c r="C9" s="39" t="s">
        <v>204</v>
      </c>
      <c r="D9" s="40" t="s">
        <v>205</v>
      </c>
      <c r="E9" s="41" t="s">
        <v>14</v>
      </c>
      <c r="F9" s="41" t="s">
        <v>15</v>
      </c>
      <c r="G9" s="146">
        <v>32.18</v>
      </c>
      <c r="H9" s="92" t="str">
        <f t="shared" si="0"/>
        <v>II JA</v>
      </c>
      <c r="I9" s="41" t="s">
        <v>198</v>
      </c>
      <c r="J9" s="25" t="s">
        <v>17</v>
      </c>
    </row>
    <row r="10" spans="1:22" ht="18" customHeight="1" x14ac:dyDescent="0.3">
      <c r="A10" s="51">
        <v>3</v>
      </c>
      <c r="B10" s="38" t="s">
        <v>70</v>
      </c>
      <c r="C10" s="39" t="s">
        <v>63</v>
      </c>
      <c r="D10" s="40">
        <v>41082</v>
      </c>
      <c r="E10" s="41" t="s">
        <v>14</v>
      </c>
      <c r="F10" s="41" t="s">
        <v>15</v>
      </c>
      <c r="G10" s="146">
        <v>32.46</v>
      </c>
      <c r="H10" s="92" t="str">
        <f t="shared" si="0"/>
        <v>II JA</v>
      </c>
      <c r="I10" s="41" t="s">
        <v>55</v>
      </c>
      <c r="J10" s="25" t="s">
        <v>17</v>
      </c>
    </row>
    <row r="11" spans="1:22" ht="18" customHeight="1" x14ac:dyDescent="0.3">
      <c r="A11" s="51">
        <v>4</v>
      </c>
      <c r="B11" s="38" t="s">
        <v>88</v>
      </c>
      <c r="C11" s="39" t="s">
        <v>432</v>
      </c>
      <c r="D11" s="56">
        <v>2015</v>
      </c>
      <c r="E11" s="41" t="s">
        <v>14</v>
      </c>
      <c r="F11" s="41" t="s">
        <v>15</v>
      </c>
      <c r="G11" s="148">
        <v>33.340000000000003</v>
      </c>
      <c r="H11" s="92" t="str">
        <f t="shared" si="0"/>
        <v>III JA</v>
      </c>
      <c r="I11" s="41" t="s">
        <v>349</v>
      </c>
      <c r="J11" s="25" t="s">
        <v>17</v>
      </c>
    </row>
    <row r="12" spans="1:22" ht="18" customHeight="1" x14ac:dyDescent="0.3">
      <c r="A12" s="51">
        <v>5</v>
      </c>
      <c r="B12" s="38" t="s">
        <v>206</v>
      </c>
      <c r="C12" s="39" t="s">
        <v>312</v>
      </c>
      <c r="D12" s="40">
        <v>41424</v>
      </c>
      <c r="E12" s="41" t="s">
        <v>305</v>
      </c>
      <c r="F12" s="41" t="s">
        <v>306</v>
      </c>
      <c r="G12" s="146">
        <v>34.93</v>
      </c>
      <c r="H12" s="92"/>
      <c r="I12" s="41" t="s">
        <v>307</v>
      </c>
      <c r="J12" s="25"/>
    </row>
    <row r="13" spans="1:22" ht="18" customHeight="1" x14ac:dyDescent="0.3">
      <c r="A13" s="51">
        <v>6</v>
      </c>
      <c r="B13" s="38" t="s">
        <v>206</v>
      </c>
      <c r="C13" s="39" t="s">
        <v>424</v>
      </c>
      <c r="D13" s="56">
        <v>2014</v>
      </c>
      <c r="E13" s="41" t="s">
        <v>14</v>
      </c>
      <c r="F13" s="41" t="s">
        <v>15</v>
      </c>
      <c r="G13" s="148">
        <v>34.94</v>
      </c>
      <c r="H13" s="92"/>
      <c r="I13" s="41" t="s">
        <v>349</v>
      </c>
      <c r="J13" s="25" t="s">
        <v>421</v>
      </c>
    </row>
    <row r="14" spans="1:22" ht="18" customHeight="1" x14ac:dyDescent="0.3">
      <c r="A14" s="51">
        <v>7</v>
      </c>
      <c r="B14" s="38" t="s">
        <v>12</v>
      </c>
      <c r="C14" s="39" t="s">
        <v>13</v>
      </c>
      <c r="D14" s="40">
        <v>42172</v>
      </c>
      <c r="E14" s="41" t="s">
        <v>14</v>
      </c>
      <c r="F14" s="41" t="s">
        <v>15</v>
      </c>
      <c r="G14" s="146" t="s">
        <v>430</v>
      </c>
      <c r="H14" s="92"/>
      <c r="I14" s="41" t="s">
        <v>16</v>
      </c>
      <c r="J14" s="25" t="s">
        <v>422</v>
      </c>
    </row>
    <row r="15" spans="1:22" ht="18" customHeight="1" x14ac:dyDescent="0.3">
      <c r="A15" s="51">
        <v>8</v>
      </c>
      <c r="B15" s="38" t="s">
        <v>314</v>
      </c>
      <c r="C15" s="39" t="s">
        <v>315</v>
      </c>
      <c r="D15" s="40">
        <v>41308</v>
      </c>
      <c r="E15" s="41" t="s">
        <v>305</v>
      </c>
      <c r="F15" s="41" t="s">
        <v>306</v>
      </c>
      <c r="G15" s="146">
        <v>35.520000000000003</v>
      </c>
      <c r="H15" s="92"/>
      <c r="I15" s="41" t="s">
        <v>307</v>
      </c>
      <c r="J15" s="25" t="s">
        <v>423</v>
      </c>
    </row>
    <row r="16" spans="1:22" ht="18" customHeight="1" x14ac:dyDescent="0.3">
      <c r="A16" s="51">
        <v>9</v>
      </c>
      <c r="B16" s="38" t="s">
        <v>160</v>
      </c>
      <c r="C16" s="39" t="s">
        <v>420</v>
      </c>
      <c r="D16" s="40" t="s">
        <v>161</v>
      </c>
      <c r="E16" s="41" t="s">
        <v>14</v>
      </c>
      <c r="F16" s="41" t="s">
        <v>15</v>
      </c>
      <c r="G16" s="148">
        <v>35.799999999999997</v>
      </c>
      <c r="H16" s="92"/>
      <c r="I16" s="41" t="s">
        <v>146</v>
      </c>
      <c r="J16" s="25" t="s">
        <v>425</v>
      </c>
    </row>
    <row r="17" spans="1:22" ht="18" customHeight="1" x14ac:dyDescent="0.3">
      <c r="A17" s="51">
        <v>10</v>
      </c>
      <c r="B17" s="38" t="s">
        <v>418</v>
      </c>
      <c r="C17" s="39" t="s">
        <v>419</v>
      </c>
      <c r="D17" s="56">
        <v>2013</v>
      </c>
      <c r="E17" s="41" t="s">
        <v>14</v>
      </c>
      <c r="F17" s="41" t="s">
        <v>15</v>
      </c>
      <c r="G17" s="148">
        <v>36.26</v>
      </c>
      <c r="H17" s="92"/>
      <c r="I17" s="41" t="s">
        <v>349</v>
      </c>
      <c r="J17" s="25" t="s">
        <v>426</v>
      </c>
    </row>
    <row r="18" spans="1:22" ht="18" customHeight="1" x14ac:dyDescent="0.3">
      <c r="A18" s="51">
        <v>11</v>
      </c>
      <c r="B18" s="38" t="s">
        <v>313</v>
      </c>
      <c r="C18" s="39" t="s">
        <v>312</v>
      </c>
      <c r="D18" s="40">
        <v>41424</v>
      </c>
      <c r="E18" s="41" t="s">
        <v>305</v>
      </c>
      <c r="F18" s="41" t="s">
        <v>306</v>
      </c>
      <c r="G18" s="148">
        <v>37.4</v>
      </c>
      <c r="H18" s="92"/>
      <c r="I18" s="41" t="s">
        <v>307</v>
      </c>
      <c r="J18" s="25" t="s">
        <v>427</v>
      </c>
    </row>
    <row r="19" spans="1:22" ht="18" customHeight="1" x14ac:dyDescent="0.3">
      <c r="A19" s="51"/>
      <c r="B19" s="38" t="s">
        <v>217</v>
      </c>
      <c r="C19" s="39" t="s">
        <v>329</v>
      </c>
      <c r="D19" s="40">
        <v>41021</v>
      </c>
      <c r="E19" s="41" t="s">
        <v>14</v>
      </c>
      <c r="F19" s="41" t="s">
        <v>15</v>
      </c>
      <c r="G19" s="146" t="s">
        <v>359</v>
      </c>
      <c r="H19" s="92"/>
      <c r="I19" s="41" t="s">
        <v>327</v>
      </c>
      <c r="J19" s="25" t="s">
        <v>429</v>
      </c>
    </row>
    <row r="20" spans="1:22" ht="18" customHeight="1" x14ac:dyDescent="0.3">
      <c r="A20" s="37"/>
      <c r="B20" s="38" t="s">
        <v>157</v>
      </c>
      <c r="C20" s="39" t="s">
        <v>158</v>
      </c>
      <c r="D20" s="40" t="s">
        <v>159</v>
      </c>
      <c r="E20" s="41" t="s">
        <v>14</v>
      </c>
      <c r="F20" s="41" t="s">
        <v>15</v>
      </c>
      <c r="G20" s="146" t="s">
        <v>359</v>
      </c>
      <c r="H20" s="92"/>
      <c r="I20" s="41" t="s">
        <v>146</v>
      </c>
      <c r="J20" s="25"/>
    </row>
    <row r="21" spans="1:22" ht="18" customHeight="1" x14ac:dyDescent="0.3">
      <c r="A21" s="37"/>
      <c r="B21" s="38" t="s">
        <v>75</v>
      </c>
      <c r="C21" s="39" t="s">
        <v>76</v>
      </c>
      <c r="D21" s="40">
        <v>41571</v>
      </c>
      <c r="E21" s="41" t="s">
        <v>14</v>
      </c>
      <c r="F21" s="41" t="s">
        <v>15</v>
      </c>
      <c r="G21" s="146" t="s">
        <v>359</v>
      </c>
      <c r="H21" s="92"/>
      <c r="I21" s="41" t="s">
        <v>55</v>
      </c>
      <c r="J21" s="25" t="s">
        <v>431</v>
      </c>
    </row>
    <row r="22" spans="1:22" ht="18" customHeight="1" x14ac:dyDescent="0.3">
      <c r="A22" s="37"/>
      <c r="B22" s="38" t="s">
        <v>434</v>
      </c>
      <c r="C22" s="39" t="s">
        <v>435</v>
      </c>
      <c r="D22" s="56">
        <v>2015</v>
      </c>
      <c r="E22" s="41" t="s">
        <v>14</v>
      </c>
      <c r="F22" s="41" t="s">
        <v>15</v>
      </c>
      <c r="G22" s="148" t="s">
        <v>359</v>
      </c>
      <c r="H22" s="92"/>
      <c r="I22" s="41" t="s">
        <v>349</v>
      </c>
      <c r="J22" s="25" t="s">
        <v>433</v>
      </c>
    </row>
    <row r="23" spans="1:22" ht="18" customHeight="1" x14ac:dyDescent="0.3">
      <c r="A23" s="37"/>
      <c r="B23" s="38" t="s">
        <v>162</v>
      </c>
      <c r="C23" s="39" t="s">
        <v>163</v>
      </c>
      <c r="D23" s="40" t="s">
        <v>164</v>
      </c>
      <c r="E23" s="41" t="s">
        <v>14</v>
      </c>
      <c r="F23" s="41" t="s">
        <v>15</v>
      </c>
      <c r="G23" s="146" t="s">
        <v>428</v>
      </c>
      <c r="H23" s="92"/>
      <c r="I23" s="41" t="s">
        <v>146</v>
      </c>
      <c r="J23" s="25" t="s">
        <v>436</v>
      </c>
    </row>
  </sheetData>
  <printOptions horizontalCentered="1"/>
  <pageMargins left="0.19685039370078741" right="0.15748031496062992" top="0.39370078740157483" bottom="0.39370078740157483" header="0" footer="0"/>
  <pageSetup paperSize="9" scale="97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57"/>
  <sheetViews>
    <sheetView workbookViewId="0">
      <selection activeCell="G12" sqref="G12"/>
    </sheetView>
  </sheetViews>
  <sheetFormatPr defaultColWidth="14.44140625" defaultRowHeight="15" customHeight="1" x14ac:dyDescent="0.3"/>
  <cols>
    <col min="1" max="1" width="5.109375" customWidth="1"/>
    <col min="2" max="2" width="11" customWidth="1"/>
    <col min="3" max="3" width="16.44140625" customWidth="1"/>
    <col min="4" max="5" width="10.6640625" customWidth="1"/>
    <col min="6" max="6" width="11.33203125" customWidth="1"/>
    <col min="7" max="7" width="11.5546875" customWidth="1"/>
    <col min="8" max="8" width="6.109375" customWidth="1"/>
    <col min="9" max="9" width="19" customWidth="1"/>
    <col min="10" max="10" width="6.5546875" hidden="1" customWidth="1"/>
    <col min="11" max="23" width="8.6640625" customWidth="1"/>
  </cols>
  <sheetData>
    <row r="1" spans="1:23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16"/>
    </row>
    <row r="2" spans="1:23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16"/>
    </row>
    <row r="3" spans="1:23" ht="12" customHeight="1" x14ac:dyDescent="0.3">
      <c r="A3" s="20"/>
      <c r="B3" s="20"/>
      <c r="C3" s="21"/>
      <c r="D3" s="22"/>
      <c r="E3" s="23"/>
      <c r="F3" s="23"/>
      <c r="G3" s="29"/>
      <c r="H3" s="29"/>
      <c r="I3" s="24"/>
      <c r="J3" s="25"/>
    </row>
    <row r="4" spans="1:23" ht="15.75" customHeight="1" x14ac:dyDescent="0.3">
      <c r="A4" s="27"/>
      <c r="B4" s="17" t="s">
        <v>437</v>
      </c>
      <c r="C4" s="4"/>
      <c r="D4" s="22"/>
      <c r="E4" s="12"/>
      <c r="F4" s="12"/>
      <c r="G4" s="85"/>
      <c r="H4" s="85"/>
      <c r="I4" s="27"/>
      <c r="J4" s="25"/>
    </row>
    <row r="5" spans="1:23" ht="14.25" customHeight="1" x14ac:dyDescent="0.3">
      <c r="A5" s="27"/>
      <c r="B5" s="21"/>
      <c r="C5" s="21" t="s">
        <v>438</v>
      </c>
      <c r="D5" s="22"/>
      <c r="E5" s="28"/>
      <c r="F5" s="28"/>
      <c r="G5" s="45"/>
      <c r="H5" s="29"/>
      <c r="I5" s="29"/>
      <c r="J5" s="25" t="s">
        <v>6</v>
      </c>
    </row>
    <row r="6" spans="1:23" ht="15" customHeight="1" x14ac:dyDescent="0.3">
      <c r="A6" s="144" t="s">
        <v>341</v>
      </c>
      <c r="B6" s="31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401</v>
      </c>
      <c r="H6" s="50" t="s">
        <v>345</v>
      </c>
      <c r="I6" s="35" t="s">
        <v>11</v>
      </c>
      <c r="J6" s="16"/>
    </row>
    <row r="7" spans="1:23" ht="18" customHeight="1" x14ac:dyDescent="0.3">
      <c r="A7" s="51">
        <v>1</v>
      </c>
      <c r="B7" s="38" t="s">
        <v>91</v>
      </c>
      <c r="C7" s="39" t="s">
        <v>92</v>
      </c>
      <c r="D7" s="40">
        <v>41206</v>
      </c>
      <c r="E7" s="41" t="s">
        <v>14</v>
      </c>
      <c r="F7" s="41" t="s">
        <v>15</v>
      </c>
      <c r="G7" s="142" t="s">
        <v>484</v>
      </c>
      <c r="H7" s="169" t="s">
        <v>490</v>
      </c>
      <c r="I7" s="41" t="s">
        <v>93</v>
      </c>
      <c r="J7" s="25" t="s">
        <v>17</v>
      </c>
    </row>
    <row r="8" spans="1:23" ht="18" customHeight="1" x14ac:dyDescent="0.3">
      <c r="A8" s="51">
        <v>2</v>
      </c>
      <c r="B8" s="38" t="s">
        <v>104</v>
      </c>
      <c r="C8" s="39" t="s">
        <v>105</v>
      </c>
      <c r="D8" s="40">
        <v>41578</v>
      </c>
      <c r="E8" s="41" t="s">
        <v>14</v>
      </c>
      <c r="F8" s="41" t="s">
        <v>15</v>
      </c>
      <c r="G8" s="142" t="s">
        <v>485</v>
      </c>
      <c r="H8" s="169" t="s">
        <v>490</v>
      </c>
      <c r="I8" s="41" t="s">
        <v>93</v>
      </c>
      <c r="J8" s="25" t="s">
        <v>17</v>
      </c>
    </row>
    <row r="9" spans="1:23" ht="18" customHeight="1" x14ac:dyDescent="0.3">
      <c r="A9" s="51">
        <v>3</v>
      </c>
      <c r="B9" s="38" t="s">
        <v>25</v>
      </c>
      <c r="C9" s="39" t="s">
        <v>338</v>
      </c>
      <c r="D9" s="40">
        <v>41210</v>
      </c>
      <c r="E9" s="41" t="s">
        <v>14</v>
      </c>
      <c r="F9" s="41" t="s">
        <v>15</v>
      </c>
      <c r="G9" s="142" t="s">
        <v>486</v>
      </c>
      <c r="H9" s="169" t="s">
        <v>490</v>
      </c>
      <c r="I9" s="41" t="s">
        <v>327</v>
      </c>
      <c r="J9" s="25" t="s">
        <v>17</v>
      </c>
    </row>
    <row r="10" spans="1:23" ht="18" customHeight="1" x14ac:dyDescent="0.3">
      <c r="A10" s="51">
        <v>4</v>
      </c>
      <c r="B10" s="38" t="s">
        <v>281</v>
      </c>
      <c r="C10" s="39" t="s">
        <v>282</v>
      </c>
      <c r="D10" s="40">
        <v>40990</v>
      </c>
      <c r="E10" s="41" t="s">
        <v>262</v>
      </c>
      <c r="F10" s="41" t="s">
        <v>263</v>
      </c>
      <c r="G10" s="142" t="s">
        <v>487</v>
      </c>
      <c r="H10" s="169" t="s">
        <v>491</v>
      </c>
      <c r="I10" s="41" t="s">
        <v>264</v>
      </c>
      <c r="J10" s="25" t="s">
        <v>27</v>
      </c>
    </row>
    <row r="11" spans="1:23" ht="18" customHeight="1" x14ac:dyDescent="0.3">
      <c r="A11" s="51">
        <v>5</v>
      </c>
      <c r="B11" s="38" t="s">
        <v>46</v>
      </c>
      <c r="C11" s="39" t="s">
        <v>47</v>
      </c>
      <c r="D11" s="40">
        <v>41376</v>
      </c>
      <c r="E11" s="41" t="s">
        <v>38</v>
      </c>
      <c r="F11" s="41" t="s">
        <v>39</v>
      </c>
      <c r="G11" s="142" t="s">
        <v>488</v>
      </c>
      <c r="H11" s="169" t="s">
        <v>491</v>
      </c>
      <c r="I11" s="41" t="s">
        <v>48</v>
      </c>
      <c r="J11" s="25" t="s">
        <v>30</v>
      </c>
    </row>
    <row r="12" spans="1:23" ht="18" customHeight="1" x14ac:dyDescent="0.3">
      <c r="A12" s="37">
        <v>6</v>
      </c>
      <c r="B12" s="38" t="s">
        <v>330</v>
      </c>
      <c r="C12" s="39" t="s">
        <v>331</v>
      </c>
      <c r="D12" s="40">
        <v>41290</v>
      </c>
      <c r="E12" s="41" t="s">
        <v>14</v>
      </c>
      <c r="F12" s="41" t="s">
        <v>15</v>
      </c>
      <c r="G12" s="142" t="s">
        <v>489</v>
      </c>
      <c r="H12" s="169" t="s">
        <v>491</v>
      </c>
      <c r="I12" s="41" t="s">
        <v>327</v>
      </c>
      <c r="J12" s="25" t="s">
        <v>33</v>
      </c>
    </row>
    <row r="13" spans="1:23" ht="18" customHeight="1" x14ac:dyDescent="0.3">
      <c r="A13" s="37"/>
      <c r="B13" s="38" t="s">
        <v>66</v>
      </c>
      <c r="C13" s="39" t="s">
        <v>67</v>
      </c>
      <c r="D13" s="40">
        <v>41423</v>
      </c>
      <c r="E13" s="41" t="s">
        <v>14</v>
      </c>
      <c r="F13" s="41" t="s">
        <v>15</v>
      </c>
      <c r="G13" s="95" t="s">
        <v>359</v>
      </c>
      <c r="H13" s="54"/>
      <c r="I13" s="41" t="s">
        <v>55</v>
      </c>
      <c r="J13" s="25"/>
    </row>
  </sheetData>
  <printOptions horizontalCentered="1"/>
  <pageMargins left="0.39370078740157483" right="0.39370078740157483" top="0.15748031496062992" bottom="0.19685039370078741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982"/>
  <sheetViews>
    <sheetView workbookViewId="0">
      <selection activeCell="G11" sqref="G11"/>
    </sheetView>
  </sheetViews>
  <sheetFormatPr defaultColWidth="14.44140625" defaultRowHeight="15" customHeight="1" x14ac:dyDescent="0.3"/>
  <cols>
    <col min="1" max="1" width="4.88671875" customWidth="1"/>
    <col min="2" max="2" width="12.88671875" customWidth="1"/>
    <col min="3" max="3" width="15.44140625" customWidth="1"/>
    <col min="4" max="4" width="10.109375" customWidth="1"/>
    <col min="5" max="5" width="10.88671875" customWidth="1"/>
    <col min="6" max="6" width="11.44140625" customWidth="1"/>
    <col min="7" max="7" width="9.109375" customWidth="1"/>
    <col min="8" max="8" width="5.88671875" customWidth="1"/>
    <col min="9" max="9" width="20.6640625" customWidth="1"/>
    <col min="10" max="10" width="6.109375" hidden="1" customWidth="1"/>
    <col min="11" max="11" width="6.109375" customWidth="1"/>
    <col min="12" max="14" width="9.109375" customWidth="1"/>
    <col min="15" max="23" width="8.6640625" customWidth="1"/>
  </cols>
  <sheetData>
    <row r="1" spans="1:23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96"/>
    </row>
    <row r="2" spans="1:23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96"/>
    </row>
    <row r="3" spans="1:23" ht="8.25" customHeight="1" x14ac:dyDescent="0.3">
      <c r="A3" s="20"/>
      <c r="B3" s="20"/>
      <c r="C3" s="21"/>
      <c r="D3" s="22"/>
      <c r="E3" s="23"/>
      <c r="F3" s="23"/>
      <c r="G3" s="29"/>
      <c r="H3" s="29"/>
      <c r="I3" s="24"/>
      <c r="J3" s="24"/>
    </row>
    <row r="4" spans="1:23" ht="15.75" customHeight="1" x14ac:dyDescent="0.3">
      <c r="A4" s="27"/>
      <c r="B4" s="17" t="s">
        <v>439</v>
      </c>
      <c r="C4" s="4"/>
      <c r="D4" s="22"/>
      <c r="E4" s="12"/>
      <c r="F4" s="12"/>
      <c r="G4" s="85"/>
      <c r="H4" s="85"/>
      <c r="I4" s="27"/>
      <c r="J4" s="19"/>
    </row>
    <row r="5" spans="1:23" ht="18" customHeight="1" x14ac:dyDescent="0.3">
      <c r="A5" s="27"/>
      <c r="B5" s="21"/>
      <c r="C5" s="21" t="s">
        <v>438</v>
      </c>
      <c r="D5" s="22"/>
      <c r="E5" s="12"/>
      <c r="F5" s="12"/>
      <c r="G5" s="85"/>
      <c r="H5" s="85"/>
      <c r="I5" s="27"/>
      <c r="J5" s="19"/>
    </row>
    <row r="6" spans="1:23" ht="15" customHeight="1" x14ac:dyDescent="0.3">
      <c r="A6" s="30" t="s">
        <v>341</v>
      </c>
      <c r="B6" s="31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33" t="s">
        <v>401</v>
      </c>
      <c r="H6" s="50" t="s">
        <v>345</v>
      </c>
      <c r="I6" s="35" t="s">
        <v>11</v>
      </c>
      <c r="J6" s="97"/>
    </row>
    <row r="7" spans="1:23" ht="18" customHeight="1" x14ac:dyDescent="0.3">
      <c r="A7" s="37">
        <v>1</v>
      </c>
      <c r="B7" s="38" t="s">
        <v>94</v>
      </c>
      <c r="C7" s="39" t="s">
        <v>95</v>
      </c>
      <c r="D7" s="40">
        <v>40987</v>
      </c>
      <c r="E7" s="41" t="s">
        <v>14</v>
      </c>
      <c r="F7" s="41" t="s">
        <v>15</v>
      </c>
      <c r="G7" s="142" t="s">
        <v>492</v>
      </c>
      <c r="H7" s="169" t="s">
        <v>491</v>
      </c>
      <c r="I7" s="41" t="s">
        <v>93</v>
      </c>
      <c r="J7" s="99" t="s">
        <v>17</v>
      </c>
    </row>
    <row r="8" spans="1:23" ht="18" customHeight="1" x14ac:dyDescent="0.3">
      <c r="A8" s="51">
        <v>2</v>
      </c>
      <c r="B8" s="38" t="s">
        <v>106</v>
      </c>
      <c r="C8" s="39" t="s">
        <v>107</v>
      </c>
      <c r="D8" s="40">
        <v>41441</v>
      </c>
      <c r="E8" s="41" t="s">
        <v>14</v>
      </c>
      <c r="F8" s="41" t="s">
        <v>15</v>
      </c>
      <c r="G8" s="142" t="s">
        <v>493</v>
      </c>
      <c r="H8" s="169" t="s">
        <v>491</v>
      </c>
      <c r="I8" s="41" t="s">
        <v>93</v>
      </c>
      <c r="J8" s="99" t="s">
        <v>17</v>
      </c>
    </row>
    <row r="9" spans="1:23" ht="18" customHeight="1" x14ac:dyDescent="0.3">
      <c r="A9" s="51">
        <v>3</v>
      </c>
      <c r="B9" s="38" t="s">
        <v>165</v>
      </c>
      <c r="C9" s="39" t="s">
        <v>166</v>
      </c>
      <c r="D9" s="40" t="s">
        <v>167</v>
      </c>
      <c r="E9" s="41" t="s">
        <v>14</v>
      </c>
      <c r="F9" s="41" t="s">
        <v>15</v>
      </c>
      <c r="G9" s="142" t="s">
        <v>494</v>
      </c>
      <c r="H9" s="169" t="s">
        <v>491</v>
      </c>
      <c r="I9" s="41" t="s">
        <v>146</v>
      </c>
      <c r="J9" s="99" t="s">
        <v>17</v>
      </c>
    </row>
    <row r="10" spans="1:23" ht="18" customHeight="1" x14ac:dyDescent="0.3">
      <c r="A10" s="51">
        <v>4</v>
      </c>
      <c r="B10" s="38" t="s">
        <v>325</v>
      </c>
      <c r="C10" s="39" t="s">
        <v>326</v>
      </c>
      <c r="D10" s="40">
        <v>41760</v>
      </c>
      <c r="E10" s="41" t="s">
        <v>14</v>
      </c>
      <c r="F10" s="41" t="s">
        <v>15</v>
      </c>
      <c r="G10" s="142" t="s">
        <v>495</v>
      </c>
      <c r="H10" s="169" t="s">
        <v>497</v>
      </c>
      <c r="I10" s="41" t="s">
        <v>327</v>
      </c>
      <c r="J10" s="99" t="s">
        <v>440</v>
      </c>
    </row>
    <row r="11" spans="1:23" ht="18" customHeight="1" x14ac:dyDescent="0.3">
      <c r="A11" s="51">
        <v>5</v>
      </c>
      <c r="B11" s="38" t="s">
        <v>285</v>
      </c>
      <c r="C11" s="39" t="s">
        <v>135</v>
      </c>
      <c r="D11" s="40">
        <v>42218</v>
      </c>
      <c r="E11" s="41" t="s">
        <v>262</v>
      </c>
      <c r="F11" s="41" t="s">
        <v>263</v>
      </c>
      <c r="G11" s="142" t="s">
        <v>496</v>
      </c>
      <c r="H11" s="54"/>
      <c r="I11" s="41" t="s">
        <v>264</v>
      </c>
      <c r="J11" s="99" t="s">
        <v>441</v>
      </c>
    </row>
    <row r="12" spans="1:23" ht="18" customHeight="1" x14ac:dyDescent="0.3">
      <c r="A12" s="51"/>
      <c r="B12" s="38" t="s">
        <v>192</v>
      </c>
      <c r="C12" s="39" t="s">
        <v>193</v>
      </c>
      <c r="D12" s="40" t="s">
        <v>194</v>
      </c>
      <c r="E12" s="41" t="s">
        <v>170</v>
      </c>
      <c r="F12" s="41" t="s">
        <v>171</v>
      </c>
      <c r="G12" s="162" t="s">
        <v>359</v>
      </c>
      <c r="H12" s="54"/>
      <c r="I12" s="41" t="s">
        <v>191</v>
      </c>
      <c r="J12" s="99" t="s">
        <v>442</v>
      </c>
    </row>
    <row r="13" spans="1:23" ht="18" customHeight="1" x14ac:dyDescent="0.3">
      <c r="A13" s="51"/>
      <c r="B13" s="38" t="s">
        <v>88</v>
      </c>
      <c r="C13" s="39" t="s">
        <v>284</v>
      </c>
      <c r="D13" s="40">
        <v>41396</v>
      </c>
      <c r="E13" s="41" t="s">
        <v>262</v>
      </c>
      <c r="F13" s="41" t="s">
        <v>263</v>
      </c>
      <c r="G13" s="146" t="s">
        <v>359</v>
      </c>
      <c r="H13" s="54"/>
      <c r="I13" s="41" t="s">
        <v>264</v>
      </c>
      <c r="J13" s="99" t="s">
        <v>443</v>
      </c>
    </row>
  </sheetData>
  <printOptions horizontalCentered="1"/>
  <pageMargins left="0.39370078740157483" right="0.39370078740157483" top="0.15748031496062992" bottom="0.19685039370078741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90"/>
  <sheetViews>
    <sheetView workbookViewId="0">
      <selection activeCell="H16" sqref="H16"/>
    </sheetView>
  </sheetViews>
  <sheetFormatPr defaultColWidth="14.44140625" defaultRowHeight="15" customHeight="1" x14ac:dyDescent="0.3"/>
  <cols>
    <col min="1" max="1" width="5.6640625" customWidth="1"/>
    <col min="2" max="2" width="12.5546875" customWidth="1"/>
    <col min="3" max="3" width="15.33203125" customWidth="1"/>
    <col min="4" max="4" width="11.33203125" customWidth="1"/>
    <col min="5" max="5" width="11.6640625" customWidth="1"/>
    <col min="6" max="6" width="11.33203125" customWidth="1"/>
    <col min="7" max="7" width="9.109375" customWidth="1"/>
    <col min="8" max="8" width="6.44140625" customWidth="1"/>
    <col min="9" max="9" width="22.33203125" customWidth="1"/>
    <col min="10" max="10" width="7.109375" hidden="1" customWidth="1"/>
    <col min="11" max="23" width="8.6640625" customWidth="1"/>
  </cols>
  <sheetData>
    <row r="1" spans="1:23" ht="18" customHeight="1" x14ac:dyDescent="0.3">
      <c r="A1" s="9" t="s">
        <v>1</v>
      </c>
      <c r="B1" s="4"/>
      <c r="C1" s="12"/>
      <c r="D1" s="101"/>
      <c r="E1" s="14"/>
      <c r="F1" s="14"/>
      <c r="G1" s="44"/>
      <c r="H1" s="15"/>
      <c r="I1" s="15"/>
      <c r="J1" s="4"/>
    </row>
    <row r="2" spans="1:23" ht="18" customHeight="1" x14ac:dyDescent="0.3">
      <c r="A2" s="17" t="s">
        <v>2</v>
      </c>
      <c r="B2" s="4"/>
      <c r="C2" s="12"/>
      <c r="D2" s="101"/>
      <c r="E2" s="14"/>
      <c r="F2" s="18"/>
      <c r="G2" s="44"/>
      <c r="H2" s="44"/>
      <c r="I2" s="19"/>
      <c r="J2" s="4"/>
    </row>
    <row r="3" spans="1:23" ht="12" customHeight="1" x14ac:dyDescent="0.3">
      <c r="A3" s="20"/>
      <c r="B3" s="20"/>
      <c r="C3" s="21"/>
      <c r="D3" s="102"/>
      <c r="E3" s="23"/>
      <c r="F3" s="23"/>
      <c r="G3" s="29"/>
      <c r="H3" s="29"/>
      <c r="I3" s="24"/>
      <c r="J3" s="26"/>
    </row>
    <row r="4" spans="1:23" ht="15.75" customHeight="1" x14ac:dyDescent="0.3">
      <c r="A4" s="27"/>
      <c r="B4" s="17" t="s">
        <v>444</v>
      </c>
      <c r="C4" s="4"/>
      <c r="D4" s="102"/>
      <c r="E4" s="12"/>
      <c r="F4" s="12"/>
      <c r="G4" s="85"/>
      <c r="H4" s="85"/>
      <c r="I4" s="27"/>
      <c r="J4" s="27"/>
    </row>
    <row r="5" spans="1:23" ht="18" customHeight="1" x14ac:dyDescent="0.3">
      <c r="A5" s="27"/>
      <c r="B5" s="21"/>
      <c r="C5" s="21" t="s">
        <v>438</v>
      </c>
      <c r="D5" s="22"/>
      <c r="E5" s="12"/>
      <c r="F5" s="12"/>
      <c r="G5" s="85"/>
      <c r="H5" s="85"/>
      <c r="I5" s="27"/>
      <c r="J5" s="25" t="s">
        <v>6</v>
      </c>
    </row>
    <row r="6" spans="1:23" ht="15" customHeight="1" x14ac:dyDescent="0.3">
      <c r="A6" s="144" t="s">
        <v>341</v>
      </c>
      <c r="B6" s="31" t="s">
        <v>7</v>
      </c>
      <c r="C6" s="32" t="s">
        <v>8</v>
      </c>
      <c r="D6" s="103" t="s">
        <v>9</v>
      </c>
      <c r="E6" s="34" t="s">
        <v>342</v>
      </c>
      <c r="F6" s="34" t="s">
        <v>10</v>
      </c>
      <c r="G6" s="33" t="s">
        <v>401</v>
      </c>
      <c r="H6" s="50" t="s">
        <v>345</v>
      </c>
      <c r="I6" s="35" t="s">
        <v>11</v>
      </c>
      <c r="J6" s="36"/>
    </row>
    <row r="7" spans="1:23" ht="18" customHeight="1" x14ac:dyDescent="0.3">
      <c r="A7" s="51">
        <v>1</v>
      </c>
      <c r="B7" s="38" t="s">
        <v>56</v>
      </c>
      <c r="C7" s="39" t="s">
        <v>57</v>
      </c>
      <c r="D7" s="40">
        <v>41257</v>
      </c>
      <c r="E7" s="41" t="s">
        <v>14</v>
      </c>
      <c r="F7" s="41" t="s">
        <v>15</v>
      </c>
      <c r="G7" s="142" t="s">
        <v>498</v>
      </c>
      <c r="H7" s="169" t="s">
        <v>491</v>
      </c>
      <c r="I7" s="41" t="s">
        <v>55</v>
      </c>
      <c r="J7" s="20" t="s">
        <v>17</v>
      </c>
    </row>
    <row r="8" spans="1:23" ht="18" customHeight="1" x14ac:dyDescent="0.3">
      <c r="A8" s="51">
        <v>2</v>
      </c>
      <c r="B8" s="38" t="s">
        <v>273</v>
      </c>
      <c r="C8" s="39" t="s">
        <v>274</v>
      </c>
      <c r="D8" s="40">
        <v>40991</v>
      </c>
      <c r="E8" s="41" t="s">
        <v>262</v>
      </c>
      <c r="F8" s="41" t="s">
        <v>263</v>
      </c>
      <c r="G8" s="142" t="s">
        <v>499</v>
      </c>
      <c r="H8" s="169" t="s">
        <v>497</v>
      </c>
      <c r="I8" s="41" t="s">
        <v>264</v>
      </c>
      <c r="J8" s="20" t="s">
        <v>17</v>
      </c>
    </row>
    <row r="9" spans="1:23" ht="18" customHeight="1" x14ac:dyDescent="0.3">
      <c r="A9" s="51">
        <v>3</v>
      </c>
      <c r="B9" s="38" t="s">
        <v>153</v>
      </c>
      <c r="C9" s="39" t="s">
        <v>154</v>
      </c>
      <c r="D9" s="40" t="s">
        <v>155</v>
      </c>
      <c r="E9" s="41" t="s">
        <v>14</v>
      </c>
      <c r="F9" s="41" t="s">
        <v>15</v>
      </c>
      <c r="G9" s="142" t="s">
        <v>500</v>
      </c>
      <c r="H9" s="54"/>
      <c r="I9" s="41" t="s">
        <v>146</v>
      </c>
      <c r="J9" s="20" t="s">
        <v>445</v>
      </c>
    </row>
    <row r="10" spans="1:23" ht="18" customHeight="1" x14ac:dyDescent="0.3">
      <c r="A10" s="51">
        <v>4</v>
      </c>
      <c r="B10" s="38" t="s">
        <v>185</v>
      </c>
      <c r="C10" s="39" t="s">
        <v>186</v>
      </c>
      <c r="D10" s="40" t="s">
        <v>187</v>
      </c>
      <c r="E10" s="41" t="s">
        <v>170</v>
      </c>
      <c r="F10" s="41" t="s">
        <v>171</v>
      </c>
      <c r="G10" s="142" t="s">
        <v>501</v>
      </c>
      <c r="H10" s="54"/>
      <c r="I10" s="41" t="s">
        <v>172</v>
      </c>
      <c r="J10" s="20" t="s">
        <v>446</v>
      </c>
    </row>
    <row r="11" spans="1:23" ht="18" customHeight="1" x14ac:dyDescent="0.3">
      <c r="A11" s="51"/>
      <c r="B11" s="38" t="s">
        <v>44</v>
      </c>
      <c r="C11" s="39" t="s">
        <v>45</v>
      </c>
      <c r="D11" s="40">
        <v>41058</v>
      </c>
      <c r="E11" s="41" t="s">
        <v>38</v>
      </c>
      <c r="F11" s="41" t="s">
        <v>39</v>
      </c>
      <c r="G11" s="95" t="s">
        <v>447</v>
      </c>
      <c r="H11" s="54"/>
      <c r="I11" s="41" t="s">
        <v>40</v>
      </c>
      <c r="J11" s="20" t="s">
        <v>17</v>
      </c>
    </row>
    <row r="12" spans="1:23" ht="18" customHeight="1" x14ac:dyDescent="0.3">
      <c r="A12" s="51"/>
      <c r="B12" s="38" t="s">
        <v>49</v>
      </c>
      <c r="C12" s="39" t="s">
        <v>180</v>
      </c>
      <c r="D12" s="40" t="s">
        <v>181</v>
      </c>
      <c r="E12" s="41" t="s">
        <v>170</v>
      </c>
      <c r="F12" s="41" t="s">
        <v>171</v>
      </c>
      <c r="G12" s="95" t="s">
        <v>359</v>
      </c>
      <c r="H12" s="54"/>
      <c r="I12" s="41" t="s">
        <v>172</v>
      </c>
      <c r="J12" s="20"/>
    </row>
  </sheetData>
  <printOptions horizontalCentered="1"/>
  <pageMargins left="0.39370078740157483" right="0.39370078740157483" top="0.35" bottom="0.24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R11"/>
  <sheetViews>
    <sheetView topLeftCell="C1" workbookViewId="0">
      <selection activeCell="Q13" sqref="Q13"/>
    </sheetView>
  </sheetViews>
  <sheetFormatPr defaultColWidth="14.44140625" defaultRowHeight="15" customHeight="1" x14ac:dyDescent="0.3"/>
  <cols>
    <col min="1" max="1" width="4.6640625" customWidth="1"/>
    <col min="2" max="2" width="9.5546875" customWidth="1"/>
    <col min="3" max="3" width="14" customWidth="1"/>
    <col min="4" max="5" width="9" customWidth="1"/>
    <col min="6" max="6" width="12.5546875" customWidth="1"/>
    <col min="7" max="7" width="4.44140625" customWidth="1"/>
    <col min="8" max="8" width="5" customWidth="1"/>
    <col min="9" max="13" width="4.109375" customWidth="1"/>
    <col min="14" max="14" width="4.5546875" customWidth="1"/>
    <col min="15" max="15" width="6.44140625" customWidth="1"/>
    <col min="16" max="16" width="5.88671875" customWidth="1"/>
    <col min="17" max="17" width="20.88671875" customWidth="1"/>
    <col min="18" max="18" width="3.6640625" hidden="1" customWidth="1"/>
  </cols>
  <sheetData>
    <row r="1" spans="1:18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15"/>
      <c r="K1" s="15"/>
      <c r="L1" s="15"/>
      <c r="M1" s="15"/>
      <c r="N1" s="4"/>
      <c r="O1" s="4"/>
      <c r="P1" s="4"/>
      <c r="Q1" s="4"/>
      <c r="R1" s="16"/>
    </row>
    <row r="2" spans="1:18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19"/>
      <c r="K2" s="19"/>
      <c r="L2" s="19"/>
      <c r="M2" s="19"/>
      <c r="N2" s="4"/>
      <c r="O2" s="4"/>
      <c r="P2" s="4"/>
      <c r="Q2" s="4"/>
      <c r="R2" s="16"/>
    </row>
    <row r="3" spans="1:18" ht="12" customHeight="1" x14ac:dyDescent="0.3">
      <c r="A3" s="59"/>
      <c r="B3" s="20"/>
      <c r="C3" s="21"/>
      <c r="D3" s="22"/>
      <c r="E3" s="23"/>
      <c r="F3" s="23"/>
      <c r="G3" s="105"/>
      <c r="H3" s="29"/>
      <c r="I3" s="29"/>
      <c r="J3" s="29"/>
      <c r="K3" s="29"/>
      <c r="L3" s="29"/>
      <c r="M3" s="29"/>
      <c r="N3" s="29"/>
      <c r="O3" s="29"/>
      <c r="P3" s="29"/>
      <c r="Q3" s="29"/>
      <c r="R3" s="106"/>
    </row>
    <row r="4" spans="1:18" ht="15.75" customHeight="1" thickBot="1" x14ac:dyDescent="0.35">
      <c r="A4" s="107"/>
      <c r="B4" s="17" t="s">
        <v>448</v>
      </c>
      <c r="C4" s="4"/>
      <c r="D4" s="22"/>
      <c r="E4" s="14"/>
      <c r="F4" s="108"/>
      <c r="G4" s="107"/>
      <c r="H4" s="85"/>
      <c r="I4" s="85"/>
      <c r="J4" s="85"/>
      <c r="K4" s="85"/>
      <c r="L4" s="85"/>
      <c r="M4" s="85"/>
      <c r="N4" s="85"/>
      <c r="O4" s="85"/>
      <c r="P4" s="85"/>
      <c r="Q4" s="85"/>
      <c r="R4" s="109"/>
    </row>
    <row r="5" spans="1:18" ht="12.75" customHeight="1" thickBot="1" x14ac:dyDescent="0.35">
      <c r="A5" s="173"/>
      <c r="B5" s="174"/>
      <c r="C5" s="174"/>
      <c r="D5" s="175"/>
      <c r="E5" s="176"/>
      <c r="F5" s="176"/>
      <c r="G5" s="177" t="s">
        <v>449</v>
      </c>
      <c r="H5" s="178"/>
      <c r="I5" s="178"/>
      <c r="J5" s="178"/>
      <c r="K5" s="178"/>
      <c r="L5" s="178"/>
      <c r="M5" s="178"/>
      <c r="N5" s="179"/>
      <c r="O5" s="173"/>
      <c r="P5" s="173"/>
      <c r="Q5" s="173"/>
      <c r="R5" s="25"/>
    </row>
    <row r="6" spans="1:18" ht="18.75" customHeight="1" thickBot="1" x14ac:dyDescent="0.35">
      <c r="A6" s="184" t="s">
        <v>341</v>
      </c>
      <c r="B6" s="185" t="s">
        <v>7</v>
      </c>
      <c r="C6" s="186" t="s">
        <v>8</v>
      </c>
      <c r="D6" s="187" t="s">
        <v>9</v>
      </c>
      <c r="E6" s="188" t="s">
        <v>342</v>
      </c>
      <c r="F6" s="188" t="s">
        <v>10</v>
      </c>
      <c r="G6" s="189">
        <v>0.9</v>
      </c>
      <c r="H6" s="189">
        <v>0.95</v>
      </c>
      <c r="I6" s="189">
        <v>1.25</v>
      </c>
      <c r="J6" s="189">
        <v>1.3</v>
      </c>
      <c r="K6" s="189">
        <v>1.35</v>
      </c>
      <c r="L6" s="189">
        <v>1.4</v>
      </c>
      <c r="M6" s="190">
        <v>1.45</v>
      </c>
      <c r="N6" s="191">
        <v>1.5</v>
      </c>
      <c r="O6" s="192" t="s">
        <v>450</v>
      </c>
      <c r="P6" s="193" t="s">
        <v>345</v>
      </c>
      <c r="Q6" s="194" t="s">
        <v>11</v>
      </c>
      <c r="R6" s="16"/>
    </row>
    <row r="7" spans="1:18" ht="18.75" customHeight="1" x14ac:dyDescent="0.3">
      <c r="A7" s="51">
        <v>1</v>
      </c>
      <c r="B7" s="180" t="s">
        <v>18</v>
      </c>
      <c r="C7" s="181" t="s">
        <v>19</v>
      </c>
      <c r="D7" s="153">
        <v>41221</v>
      </c>
      <c r="E7" s="154" t="s">
        <v>14</v>
      </c>
      <c r="F7" s="154" t="s">
        <v>15</v>
      </c>
      <c r="G7" s="182"/>
      <c r="H7" s="182"/>
      <c r="I7" s="182" t="s">
        <v>451</v>
      </c>
      <c r="J7" s="182" t="s">
        <v>451</v>
      </c>
      <c r="K7" s="182" t="s">
        <v>451</v>
      </c>
      <c r="L7" s="182" t="s">
        <v>452</v>
      </c>
      <c r="M7" s="183" t="s">
        <v>451</v>
      </c>
      <c r="N7" s="182" t="s">
        <v>453</v>
      </c>
      <c r="O7" s="156">
        <v>1.45</v>
      </c>
      <c r="P7" s="51" t="s">
        <v>454</v>
      </c>
      <c r="Q7" s="154" t="s">
        <v>20</v>
      </c>
      <c r="R7" s="25" t="s">
        <v>455</v>
      </c>
    </row>
    <row r="8" spans="1:18" ht="20.25" customHeight="1" x14ac:dyDescent="0.3">
      <c r="A8" s="79">
        <v>2</v>
      </c>
      <c r="B8" s="82" t="s">
        <v>49</v>
      </c>
      <c r="C8" s="110" t="s">
        <v>180</v>
      </c>
      <c r="D8" s="88" t="s">
        <v>181</v>
      </c>
      <c r="E8" s="111" t="s">
        <v>170</v>
      </c>
      <c r="F8" s="111" t="s">
        <v>456</v>
      </c>
      <c r="G8" s="117" t="s">
        <v>452</v>
      </c>
      <c r="H8" s="117" t="s">
        <v>453</v>
      </c>
      <c r="I8" s="112"/>
      <c r="J8" s="112"/>
      <c r="K8" s="112"/>
      <c r="L8" s="112"/>
      <c r="M8" s="112"/>
      <c r="N8" s="112"/>
      <c r="O8" s="67">
        <v>0.9</v>
      </c>
      <c r="P8" s="113"/>
      <c r="Q8" s="90" t="s">
        <v>457</v>
      </c>
      <c r="R8" s="25"/>
    </row>
  </sheetData>
  <mergeCells count="1">
    <mergeCell ref="G5:N5"/>
  </mergeCells>
  <printOptions horizontalCentered="1"/>
  <pageMargins left="0.19685039370078741" right="0.15748031496062992" top="0.51181102362204722" bottom="0.15748031496062992" header="0" footer="0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1"/>
  <sheetViews>
    <sheetView topLeftCell="C1" workbookViewId="0">
      <selection activeCell="J13" sqref="J13"/>
    </sheetView>
  </sheetViews>
  <sheetFormatPr defaultColWidth="14.44140625" defaultRowHeight="15" customHeight="1" x14ac:dyDescent="0.3"/>
  <cols>
    <col min="1" max="1" width="4" customWidth="1"/>
    <col min="2" max="2" width="9.44140625" customWidth="1"/>
    <col min="3" max="3" width="12" customWidth="1"/>
    <col min="4" max="4" width="9.88671875" customWidth="1"/>
    <col min="5" max="5" width="9.5546875" customWidth="1"/>
    <col min="6" max="6" width="11.5546875" customWidth="1"/>
    <col min="7" max="12" width="4.6640625" customWidth="1"/>
    <col min="13" max="13" width="6.88671875" customWidth="1"/>
    <col min="14" max="14" width="5.6640625" customWidth="1"/>
    <col min="15" max="15" width="21.6640625" customWidth="1"/>
    <col min="16" max="16" width="9.109375" hidden="1" customWidth="1"/>
  </cols>
  <sheetData>
    <row r="1" spans="1:16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15"/>
      <c r="K1" s="15"/>
      <c r="L1" s="4"/>
      <c r="M1" s="4"/>
      <c r="N1" s="16"/>
      <c r="O1" s="4"/>
      <c r="P1" s="4"/>
    </row>
    <row r="2" spans="1:16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44"/>
      <c r="J2" s="19"/>
      <c r="K2" s="19"/>
      <c r="L2" s="4"/>
      <c r="M2" s="4"/>
      <c r="N2" s="16"/>
      <c r="O2" s="4"/>
      <c r="P2" s="4"/>
    </row>
    <row r="3" spans="1:16" ht="12" customHeight="1" x14ac:dyDescent="0.3">
      <c r="A3" s="59"/>
      <c r="B3" s="20"/>
      <c r="C3" s="21"/>
      <c r="D3" s="22"/>
      <c r="E3" s="23"/>
      <c r="F3" s="23"/>
      <c r="G3" s="105"/>
      <c r="H3" s="29"/>
      <c r="I3" s="29"/>
      <c r="J3" s="29"/>
      <c r="K3" s="29"/>
      <c r="L3" s="29"/>
      <c r="M3" s="29"/>
      <c r="N3" s="106"/>
      <c r="O3" s="29"/>
      <c r="P3" s="29"/>
    </row>
    <row r="4" spans="1:16" ht="15.75" customHeight="1" x14ac:dyDescent="0.3">
      <c r="A4" s="107"/>
      <c r="B4" s="17" t="s">
        <v>458</v>
      </c>
      <c r="C4" s="4"/>
      <c r="D4" s="22"/>
      <c r="E4" s="14"/>
      <c r="F4" s="108"/>
      <c r="G4" s="107"/>
      <c r="H4" s="85"/>
      <c r="I4" s="85"/>
      <c r="J4" s="85"/>
      <c r="K4" s="85"/>
      <c r="L4" s="85"/>
      <c r="M4" s="85"/>
      <c r="N4" s="109"/>
      <c r="O4" s="85"/>
      <c r="P4" s="85"/>
    </row>
    <row r="5" spans="1:16" ht="18" customHeight="1" x14ac:dyDescent="0.3">
      <c r="A5" s="27"/>
      <c r="B5" s="4"/>
      <c r="C5" s="4"/>
      <c r="D5" s="22"/>
      <c r="E5" s="28"/>
      <c r="F5" s="28"/>
      <c r="G5" s="166" t="s">
        <v>449</v>
      </c>
      <c r="H5" s="167"/>
      <c r="I5" s="167"/>
      <c r="J5" s="167"/>
      <c r="K5" s="167"/>
      <c r="L5" s="168"/>
      <c r="M5" s="27"/>
      <c r="O5" s="27"/>
      <c r="P5" s="25" t="s">
        <v>6</v>
      </c>
    </row>
    <row r="6" spans="1:16" ht="23.25" customHeight="1" x14ac:dyDescent="0.3">
      <c r="A6" s="30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114">
        <v>1</v>
      </c>
      <c r="H6" s="114">
        <v>1.05</v>
      </c>
      <c r="I6" s="114">
        <v>1.1000000000000001</v>
      </c>
      <c r="J6" s="114">
        <v>1.1499999999999999</v>
      </c>
      <c r="K6" s="114">
        <v>1.2</v>
      </c>
      <c r="L6" s="114">
        <v>1.25</v>
      </c>
      <c r="M6" s="172" t="s">
        <v>450</v>
      </c>
      <c r="N6" s="170" t="s">
        <v>345</v>
      </c>
      <c r="O6" s="35" t="s">
        <v>11</v>
      </c>
      <c r="P6" s="16"/>
    </row>
    <row r="7" spans="1:16" ht="23.25" customHeight="1" x14ac:dyDescent="0.3">
      <c r="A7" s="51">
        <v>1</v>
      </c>
      <c r="B7" s="38" t="s">
        <v>297</v>
      </c>
      <c r="C7" s="39" t="s">
        <v>298</v>
      </c>
      <c r="D7" s="40" t="s">
        <v>299</v>
      </c>
      <c r="E7" s="41" t="s">
        <v>291</v>
      </c>
      <c r="F7" s="41" t="s">
        <v>292</v>
      </c>
      <c r="G7" s="115" t="s">
        <v>452</v>
      </c>
      <c r="H7" s="115" t="s">
        <v>451</v>
      </c>
      <c r="I7" s="115" t="s">
        <v>459</v>
      </c>
      <c r="J7" s="115" t="s">
        <v>451</v>
      </c>
      <c r="K7" s="115" t="s">
        <v>451</v>
      </c>
      <c r="L7" s="115" t="s">
        <v>453</v>
      </c>
      <c r="M7" s="171">
        <v>1.2</v>
      </c>
      <c r="N7" s="54"/>
      <c r="O7" s="41" t="s">
        <v>293</v>
      </c>
      <c r="P7" s="25" t="s">
        <v>460</v>
      </c>
    </row>
    <row r="8" spans="1:16" ht="23.25" customHeight="1" x14ac:dyDescent="0.3">
      <c r="A8" s="51">
        <v>2</v>
      </c>
      <c r="B8" s="38" t="s">
        <v>21</v>
      </c>
      <c r="C8" s="39" t="s">
        <v>22</v>
      </c>
      <c r="D8" s="40">
        <v>41769</v>
      </c>
      <c r="E8" s="41" t="s">
        <v>14</v>
      </c>
      <c r="F8" s="41" t="s">
        <v>15</v>
      </c>
      <c r="G8" s="56" t="s">
        <v>451</v>
      </c>
      <c r="H8" s="56" t="s">
        <v>452</v>
      </c>
      <c r="I8" s="56" t="s">
        <v>451</v>
      </c>
      <c r="J8" s="56" t="s">
        <v>451</v>
      </c>
      <c r="K8" s="56" t="s">
        <v>453</v>
      </c>
      <c r="L8" s="117"/>
      <c r="M8" s="116">
        <v>1.1499999999999999</v>
      </c>
      <c r="N8" s="54"/>
      <c r="O8" s="41" t="s">
        <v>20</v>
      </c>
      <c r="P8" s="25" t="s">
        <v>460</v>
      </c>
    </row>
  </sheetData>
  <mergeCells count="1">
    <mergeCell ref="G5:L5"/>
  </mergeCells>
  <printOptions horizontalCentered="1"/>
  <pageMargins left="0.19685039370078741" right="0.15748031496062992" top="0.78740157480314965" bottom="0.39370078740157483" header="0" footer="0"/>
  <pageSetup paperSize="9" scale="95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972"/>
  <sheetViews>
    <sheetView workbookViewId="0">
      <selection activeCell="F11" sqref="F11"/>
    </sheetView>
  </sheetViews>
  <sheetFormatPr defaultColWidth="14.44140625" defaultRowHeight="15" customHeight="1" x14ac:dyDescent="0.3"/>
  <cols>
    <col min="1" max="1" width="4.44140625" customWidth="1"/>
    <col min="2" max="2" width="10" customWidth="1"/>
    <col min="3" max="3" width="13.5546875" customWidth="1"/>
    <col min="4" max="4" width="9.33203125" customWidth="1"/>
    <col min="5" max="5" width="8.5546875" customWidth="1"/>
    <col min="6" max="6" width="11.109375" customWidth="1"/>
    <col min="7" max="12" width="4.6640625" customWidth="1"/>
    <col min="13" max="13" width="9" customWidth="1"/>
    <col min="14" max="14" width="6.33203125" customWidth="1"/>
    <col min="15" max="15" width="19.109375" customWidth="1"/>
    <col min="16" max="16" width="5.33203125" customWidth="1"/>
    <col min="17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4"/>
      <c r="L1" s="4"/>
      <c r="M1" s="4"/>
      <c r="N1" s="4"/>
      <c r="O1" s="4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4"/>
      <c r="L2" s="4"/>
      <c r="M2" s="4"/>
      <c r="N2" s="4"/>
      <c r="O2" s="4"/>
    </row>
    <row r="3" spans="1:22" ht="12" customHeight="1" x14ac:dyDescent="0.3">
      <c r="A3" s="20"/>
      <c r="B3" s="20"/>
      <c r="C3" s="21"/>
      <c r="D3" s="22"/>
      <c r="E3" s="23"/>
      <c r="F3" s="23"/>
      <c r="G3" s="64"/>
      <c r="H3" s="64"/>
      <c r="I3" s="64"/>
      <c r="J3" s="64"/>
      <c r="K3" s="64"/>
      <c r="L3" s="64"/>
      <c r="M3" s="64"/>
      <c r="N3" s="29"/>
      <c r="O3" s="26"/>
    </row>
    <row r="4" spans="1:22" ht="15.75" customHeight="1" x14ac:dyDescent="0.3">
      <c r="A4" s="27"/>
      <c r="B4" s="17" t="s">
        <v>461</v>
      </c>
      <c r="C4" s="27"/>
      <c r="D4" s="42"/>
      <c r="E4" s="108"/>
      <c r="F4" s="108"/>
      <c r="G4" s="84"/>
      <c r="H4" s="84"/>
      <c r="I4" s="84"/>
      <c r="J4" s="84"/>
      <c r="K4" s="84"/>
      <c r="L4" s="84"/>
      <c r="M4" s="118"/>
      <c r="N4" s="44"/>
      <c r="O4" s="27"/>
    </row>
    <row r="5" spans="1:22" ht="14.25" customHeight="1" x14ac:dyDescent="0.3">
      <c r="A5" s="26"/>
      <c r="B5" s="26"/>
      <c r="C5" s="26"/>
      <c r="D5" s="42"/>
      <c r="E5" s="26"/>
      <c r="F5" s="26"/>
      <c r="G5" s="166" t="s">
        <v>449</v>
      </c>
      <c r="H5" s="167"/>
      <c r="I5" s="167"/>
      <c r="J5" s="167"/>
      <c r="K5" s="167"/>
      <c r="L5" s="168"/>
      <c r="M5" s="119"/>
      <c r="N5" s="120"/>
      <c r="O5" s="26"/>
    </row>
    <row r="6" spans="1:22" ht="18" customHeight="1" x14ac:dyDescent="0.3">
      <c r="A6" s="30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121">
        <v>1</v>
      </c>
      <c r="H6" s="122">
        <v>2</v>
      </c>
      <c r="I6" s="122">
        <v>3</v>
      </c>
      <c r="J6" s="122">
        <v>4</v>
      </c>
      <c r="K6" s="122">
        <v>5</v>
      </c>
      <c r="L6" s="123">
        <v>6</v>
      </c>
      <c r="M6" s="207" t="s">
        <v>450</v>
      </c>
      <c r="N6" s="50" t="s">
        <v>345</v>
      </c>
      <c r="O6" s="35" t="s">
        <v>11</v>
      </c>
    </row>
    <row r="7" spans="1:22" ht="18" customHeight="1" x14ac:dyDescent="0.3">
      <c r="A7" s="37">
        <v>1</v>
      </c>
      <c r="B7" s="38" t="s">
        <v>53</v>
      </c>
      <c r="C7" s="39" t="s">
        <v>54</v>
      </c>
      <c r="D7" s="40">
        <v>41087</v>
      </c>
      <c r="E7" s="41" t="s">
        <v>14</v>
      </c>
      <c r="F7" s="41" t="s">
        <v>15</v>
      </c>
      <c r="G7" s="89">
        <v>4.5</v>
      </c>
      <c r="H7" s="89">
        <v>4.51</v>
      </c>
      <c r="I7" s="89">
        <v>4.3499999999999996</v>
      </c>
      <c r="J7" s="89">
        <v>4.32</v>
      </c>
      <c r="K7" s="89">
        <v>4.3600000000000003</v>
      </c>
      <c r="L7" s="89">
        <v>4.4000000000000004</v>
      </c>
      <c r="M7" s="124">
        <f>MAX(G7:I7,J7:L7)</f>
        <v>4.51</v>
      </c>
      <c r="N7" s="125" t="str">
        <f t="shared" ref="N7:N10" si="0">IF(ISBLANK(M7),"",IF(M7&gt;=6,"KSM",IF(M7&gt;=5.6,"I A",IF(M7&gt;=5.15,"II A",IF(M7&gt;=4.6,"III A",IF(M7&gt;=4.2,"I JA",IF(M7&gt;=3.85,"II JA",IF(M7&gt;=3.6,"III JA"))))))))</f>
        <v>I JA</v>
      </c>
      <c r="O7" s="41" t="s">
        <v>55</v>
      </c>
    </row>
    <row r="8" spans="1:22" ht="18" customHeight="1" x14ac:dyDescent="0.3">
      <c r="A8" s="37">
        <v>4</v>
      </c>
      <c r="B8" s="38" t="s">
        <v>279</v>
      </c>
      <c r="C8" s="39" t="s">
        <v>280</v>
      </c>
      <c r="D8" s="40">
        <v>41214</v>
      </c>
      <c r="E8" s="41" t="s">
        <v>262</v>
      </c>
      <c r="F8" s="41" t="s">
        <v>263</v>
      </c>
      <c r="G8" s="89">
        <v>3.84</v>
      </c>
      <c r="H8" s="89">
        <v>4.0199999999999996</v>
      </c>
      <c r="I8" s="89">
        <v>4.0199999999999996</v>
      </c>
      <c r="J8" s="89">
        <v>4.0599999999999996</v>
      </c>
      <c r="K8" s="89">
        <v>3.56</v>
      </c>
      <c r="L8" s="89">
        <v>4.07</v>
      </c>
      <c r="M8" s="124">
        <f>MAX(G8:I8,J8:L8)</f>
        <v>4.07</v>
      </c>
      <c r="N8" s="125" t="str">
        <f t="shared" si="0"/>
        <v>II JA</v>
      </c>
      <c r="O8" s="41" t="s">
        <v>264</v>
      </c>
    </row>
    <row r="9" spans="1:22" ht="18" customHeight="1" x14ac:dyDescent="0.3">
      <c r="A9" s="37">
        <v>5</v>
      </c>
      <c r="B9" s="38" t="s">
        <v>244</v>
      </c>
      <c r="C9" s="39" t="s">
        <v>283</v>
      </c>
      <c r="D9" s="40">
        <v>41222</v>
      </c>
      <c r="E9" s="41" t="s">
        <v>262</v>
      </c>
      <c r="F9" s="41" t="s">
        <v>263</v>
      </c>
      <c r="G9" s="89">
        <v>3.84</v>
      </c>
      <c r="H9" s="89">
        <v>3.77</v>
      </c>
      <c r="I9" s="89" t="s">
        <v>462</v>
      </c>
      <c r="J9" s="89">
        <v>3.68</v>
      </c>
      <c r="K9" s="89">
        <v>3.4</v>
      </c>
      <c r="L9" s="89">
        <v>3.31</v>
      </c>
      <c r="M9" s="124">
        <f>MAX(G9:I9,J9:L9)</f>
        <v>3.84</v>
      </c>
      <c r="N9" s="125" t="str">
        <f t="shared" si="0"/>
        <v>III JA</v>
      </c>
      <c r="O9" s="41" t="s">
        <v>264</v>
      </c>
    </row>
    <row r="10" spans="1:22" ht="18" customHeight="1" x14ac:dyDescent="0.3">
      <c r="A10" s="37">
        <v>3</v>
      </c>
      <c r="B10" s="38" t="s">
        <v>234</v>
      </c>
      <c r="C10" s="39" t="s">
        <v>235</v>
      </c>
      <c r="D10" s="40" t="s">
        <v>236</v>
      </c>
      <c r="E10" s="41" t="s">
        <v>228</v>
      </c>
      <c r="F10" s="41" t="s">
        <v>229</v>
      </c>
      <c r="G10" s="89">
        <v>3.75</v>
      </c>
      <c r="H10" s="89">
        <v>3.69</v>
      </c>
      <c r="I10" s="89">
        <v>3.52</v>
      </c>
      <c r="J10" s="89">
        <v>3.51</v>
      </c>
      <c r="K10" s="89">
        <v>3.14</v>
      </c>
      <c r="L10" s="89">
        <v>3.51</v>
      </c>
      <c r="M10" s="124">
        <f>MAX(G10:I10,J10:L10)</f>
        <v>3.75</v>
      </c>
      <c r="N10" s="125" t="str">
        <f t="shared" si="0"/>
        <v>III JA</v>
      </c>
      <c r="O10" s="41" t="s">
        <v>237</v>
      </c>
    </row>
    <row r="11" spans="1:22" ht="17.25" customHeight="1" x14ac:dyDescent="0.3">
      <c r="A11" s="37">
        <v>2</v>
      </c>
      <c r="B11" s="38" t="s">
        <v>102</v>
      </c>
      <c r="C11" s="39" t="s">
        <v>122</v>
      </c>
      <c r="D11" s="40" t="s">
        <v>233</v>
      </c>
      <c r="E11" s="41" t="s">
        <v>228</v>
      </c>
      <c r="F11" s="41" t="s">
        <v>229</v>
      </c>
      <c r="G11" s="89">
        <v>3.06</v>
      </c>
      <c r="H11" s="89">
        <v>3.1</v>
      </c>
      <c r="I11" s="89">
        <v>3.1</v>
      </c>
      <c r="J11" s="89">
        <v>3.17</v>
      </c>
      <c r="K11" s="89" t="s">
        <v>462</v>
      </c>
      <c r="L11" s="89">
        <v>2.91</v>
      </c>
      <c r="M11" s="124">
        <f>MAX(G11:I11,J11:L11)</f>
        <v>3.17</v>
      </c>
      <c r="N11" s="125"/>
      <c r="O11" s="41" t="s">
        <v>230</v>
      </c>
    </row>
  </sheetData>
  <mergeCells count="1">
    <mergeCell ref="G5:L5"/>
  </mergeCells>
  <printOptions horizontalCentered="1"/>
  <pageMargins left="0.15748031496062992" right="0.15748031496062992" top="0.74803149606299213" bottom="0.35433070866141736" header="0" footer="0"/>
  <pageSetup paperSize="9" scale="95" orientation="landscape"/>
  <ignoredErrors>
    <ignoredError sqref="M9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90"/>
  <sheetViews>
    <sheetView workbookViewId="0">
      <selection activeCell="F11" sqref="F11"/>
    </sheetView>
  </sheetViews>
  <sheetFormatPr defaultColWidth="14.44140625" defaultRowHeight="15" customHeight="1" x14ac:dyDescent="0.3"/>
  <cols>
    <col min="1" max="1" width="5.33203125" customWidth="1"/>
    <col min="2" max="2" width="11.5546875" customWidth="1"/>
    <col min="3" max="3" width="12" customWidth="1"/>
    <col min="4" max="4" width="10.6640625" customWidth="1"/>
    <col min="5" max="5" width="9.5546875" customWidth="1"/>
    <col min="6" max="6" width="11.6640625" customWidth="1"/>
    <col min="7" max="12" width="4.6640625" customWidth="1"/>
    <col min="13" max="13" width="8.109375" customWidth="1"/>
    <col min="14" max="14" width="6.5546875" customWidth="1"/>
    <col min="15" max="15" width="19" customWidth="1"/>
    <col min="16" max="16" width="5.44140625" customWidth="1"/>
    <col min="17" max="22" width="8.66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4"/>
      <c r="L1" s="4"/>
      <c r="M1" s="4"/>
      <c r="N1" s="4"/>
      <c r="O1" s="4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4"/>
      <c r="L2" s="4"/>
      <c r="M2" s="4"/>
      <c r="N2" s="4"/>
      <c r="O2" s="4"/>
    </row>
    <row r="3" spans="1:22" ht="13.8" customHeight="1" x14ac:dyDescent="0.3">
      <c r="A3" s="20"/>
      <c r="B3" s="20"/>
      <c r="C3" s="21"/>
      <c r="D3" s="22"/>
      <c r="E3" s="23"/>
      <c r="F3" s="23"/>
      <c r="G3" s="127"/>
      <c r="H3" s="127"/>
      <c r="I3" s="127"/>
      <c r="J3" s="127"/>
      <c r="K3" s="127"/>
      <c r="L3" s="127"/>
      <c r="M3" s="64"/>
      <c r="N3" s="29"/>
      <c r="O3" s="26"/>
    </row>
    <row r="4" spans="1:22" ht="15.75" customHeight="1" thickBot="1" x14ac:dyDescent="0.35">
      <c r="A4" s="27"/>
      <c r="B4" s="150" t="s">
        <v>463</v>
      </c>
      <c r="C4" s="27"/>
      <c r="D4" s="42"/>
      <c r="E4" s="108"/>
      <c r="F4" s="108"/>
      <c r="G4" s="84"/>
      <c r="H4" s="84"/>
      <c r="I4" s="84"/>
      <c r="J4" s="84"/>
      <c r="K4" s="84"/>
      <c r="L4" s="84"/>
      <c r="M4" s="118"/>
      <c r="N4" s="44"/>
      <c r="O4" s="27"/>
    </row>
    <row r="5" spans="1:22" ht="14.25" customHeight="1" thickBot="1" x14ac:dyDescent="0.35">
      <c r="A5" s="26"/>
      <c r="B5" s="26"/>
      <c r="C5" s="26"/>
      <c r="D5" s="42"/>
      <c r="E5" s="26"/>
      <c r="F5" s="198"/>
      <c r="G5" s="177" t="s">
        <v>449</v>
      </c>
      <c r="H5" s="178"/>
      <c r="I5" s="178"/>
      <c r="J5" s="178"/>
      <c r="K5" s="178"/>
      <c r="L5" s="179"/>
      <c r="M5" s="199"/>
      <c r="N5" s="120"/>
      <c r="O5" s="26"/>
    </row>
    <row r="6" spans="1:22" ht="18" customHeight="1" thickBot="1" x14ac:dyDescent="0.35">
      <c r="A6" s="66" t="s">
        <v>341</v>
      </c>
      <c r="B6" s="48" t="s">
        <v>7</v>
      </c>
      <c r="C6" s="32" t="s">
        <v>8</v>
      </c>
      <c r="D6" s="49" t="s">
        <v>9</v>
      </c>
      <c r="E6" s="197" t="s">
        <v>342</v>
      </c>
      <c r="F6" s="203" t="s">
        <v>10</v>
      </c>
      <c r="G6" s="204">
        <v>1</v>
      </c>
      <c r="H6" s="205">
        <v>2</v>
      </c>
      <c r="I6" s="205">
        <v>3</v>
      </c>
      <c r="J6" s="205">
        <v>4</v>
      </c>
      <c r="K6" s="205">
        <v>5</v>
      </c>
      <c r="L6" s="206">
        <v>6</v>
      </c>
      <c r="M6" s="208" t="s">
        <v>450</v>
      </c>
      <c r="N6" s="170" t="s">
        <v>345</v>
      </c>
      <c r="O6" s="35" t="s">
        <v>11</v>
      </c>
    </row>
    <row r="7" spans="1:22" ht="21.75" customHeight="1" x14ac:dyDescent="0.3">
      <c r="A7" s="157">
        <v>1</v>
      </c>
      <c r="B7" s="158" t="s">
        <v>275</v>
      </c>
      <c r="C7" s="159" t="s">
        <v>276</v>
      </c>
      <c r="D7" s="160">
        <v>41577</v>
      </c>
      <c r="E7" s="195" t="s">
        <v>262</v>
      </c>
      <c r="F7" s="200" t="s">
        <v>263</v>
      </c>
      <c r="G7" s="201">
        <v>4.3600000000000003</v>
      </c>
      <c r="H7" s="201">
        <v>4.4400000000000004</v>
      </c>
      <c r="I7" s="201">
        <v>4.3099999999999996</v>
      </c>
      <c r="J7" s="201">
        <v>4.26</v>
      </c>
      <c r="K7" s="201" t="s">
        <v>462</v>
      </c>
      <c r="L7" s="201">
        <v>4.3499999999999996</v>
      </c>
      <c r="M7" s="202">
        <f>MAX(G7:I7,J7:L7)</f>
        <v>4.4400000000000004</v>
      </c>
      <c r="N7" s="196" t="str">
        <f t="shared" ref="N7:N9" si="0">IF(ISBLANK(M7),"",IF(M7&gt;=7.2,"KSM",IF(M7&gt;=6.7,"I A",IF(M7&gt;=6.2,"II A",IF(M7&gt;=5.6,"III A",IF(M7&gt;=5,"I JA",IF(M7&gt;=4.45,"II JA",IF(M7&gt;=4,"III JA"))))))))</f>
        <v>III JA</v>
      </c>
      <c r="O7" s="161" t="s">
        <v>264</v>
      </c>
    </row>
    <row r="8" spans="1:22" ht="18" customHeight="1" x14ac:dyDescent="0.3">
      <c r="A8" s="51">
        <v>2</v>
      </c>
      <c r="B8" s="151" t="s">
        <v>464</v>
      </c>
      <c r="C8" s="152" t="s">
        <v>465</v>
      </c>
      <c r="D8" s="153" t="s">
        <v>466</v>
      </c>
      <c r="E8" s="154" t="s">
        <v>14</v>
      </c>
      <c r="F8" s="154" t="s">
        <v>15</v>
      </c>
      <c r="G8" s="155">
        <v>2.87</v>
      </c>
      <c r="H8" s="155">
        <v>4.09</v>
      </c>
      <c r="I8" s="155">
        <v>4.1500000000000004</v>
      </c>
      <c r="J8" s="155">
        <v>4.0199999999999996</v>
      </c>
      <c r="K8" s="155" t="s">
        <v>462</v>
      </c>
      <c r="L8" s="155">
        <v>4.03</v>
      </c>
      <c r="M8" s="156">
        <f>MAX(G8:I8,J8:L8)</f>
        <v>4.1500000000000004</v>
      </c>
      <c r="N8" s="51" t="str">
        <f t="shared" si="0"/>
        <v>III JA</v>
      </c>
      <c r="O8" s="154" t="s">
        <v>467</v>
      </c>
    </row>
    <row r="9" spans="1:22" ht="18" customHeight="1" x14ac:dyDescent="0.3">
      <c r="A9" s="51">
        <v>3</v>
      </c>
      <c r="B9" s="38" t="s">
        <v>188</v>
      </c>
      <c r="C9" s="39" t="s">
        <v>189</v>
      </c>
      <c r="D9" s="40" t="s">
        <v>190</v>
      </c>
      <c r="E9" s="41" t="s">
        <v>170</v>
      </c>
      <c r="F9" s="41" t="s">
        <v>171</v>
      </c>
      <c r="G9" s="130" t="s">
        <v>462</v>
      </c>
      <c r="H9" s="130">
        <v>3.83</v>
      </c>
      <c r="I9" s="130">
        <v>4.08</v>
      </c>
      <c r="J9" s="130">
        <v>3.8</v>
      </c>
      <c r="K9" s="130" t="s">
        <v>462</v>
      </c>
      <c r="L9" s="130" t="s">
        <v>462</v>
      </c>
      <c r="M9" s="124">
        <f>MAX(G9:I9,J9:L9)</f>
        <v>4.08</v>
      </c>
      <c r="N9" s="131" t="str">
        <f t="shared" si="0"/>
        <v>III JA</v>
      </c>
      <c r="O9" s="41" t="s">
        <v>191</v>
      </c>
    </row>
    <row r="10" spans="1:22" ht="18" customHeight="1" x14ac:dyDescent="0.3">
      <c r="A10" s="51">
        <v>4</v>
      </c>
      <c r="B10" s="38" t="s">
        <v>71</v>
      </c>
      <c r="C10" s="39" t="s">
        <v>72</v>
      </c>
      <c r="D10" s="40">
        <v>41616</v>
      </c>
      <c r="E10" s="41" t="s">
        <v>14</v>
      </c>
      <c r="F10" s="41" t="s">
        <v>15</v>
      </c>
      <c r="G10" s="130">
        <v>3.67</v>
      </c>
      <c r="H10" s="130">
        <v>3.94</v>
      </c>
      <c r="I10" s="130">
        <v>3.92</v>
      </c>
      <c r="J10" s="130" t="s">
        <v>462</v>
      </c>
      <c r="K10" s="130">
        <v>3.95</v>
      </c>
      <c r="L10" s="130">
        <v>3.99</v>
      </c>
      <c r="M10" s="124">
        <f>MAX(G10:I10,J10:L10)</f>
        <v>3.99</v>
      </c>
      <c r="N10" s="131"/>
      <c r="O10" s="41" t="s">
        <v>55</v>
      </c>
    </row>
    <row r="11" spans="1:22" ht="18" customHeight="1" x14ac:dyDescent="0.3">
      <c r="A11" s="51">
        <v>5</v>
      </c>
      <c r="B11" s="38" t="s">
        <v>106</v>
      </c>
      <c r="C11" s="39" t="s">
        <v>168</v>
      </c>
      <c r="D11" s="40" t="s">
        <v>169</v>
      </c>
      <c r="E11" s="41" t="s">
        <v>170</v>
      </c>
      <c r="F11" s="41" t="s">
        <v>171</v>
      </c>
      <c r="G11" s="130">
        <v>3.49</v>
      </c>
      <c r="H11" s="130" t="s">
        <v>462</v>
      </c>
      <c r="I11" s="130">
        <v>3.77</v>
      </c>
      <c r="J11" s="130">
        <v>3.66</v>
      </c>
      <c r="K11" s="130">
        <v>3.46</v>
      </c>
      <c r="L11" s="130">
        <v>3.62</v>
      </c>
      <c r="M11" s="124">
        <f>MAX(G11:I11,J11:L11)</f>
        <v>3.77</v>
      </c>
      <c r="N11" s="131"/>
      <c r="O11" s="41" t="s">
        <v>172</v>
      </c>
    </row>
    <row r="12" spans="1:22" ht="18" customHeight="1" x14ac:dyDescent="0.3">
      <c r="A12" s="51">
        <v>6</v>
      </c>
      <c r="B12" s="38" t="s">
        <v>77</v>
      </c>
      <c r="C12" s="39" t="s">
        <v>78</v>
      </c>
      <c r="D12" s="40">
        <v>41005</v>
      </c>
      <c r="E12" s="41" t="s">
        <v>14</v>
      </c>
      <c r="F12" s="41" t="s">
        <v>15</v>
      </c>
      <c r="G12" s="130">
        <v>3.63</v>
      </c>
      <c r="H12" s="130">
        <v>3.74</v>
      </c>
      <c r="I12" s="130">
        <v>3.63</v>
      </c>
      <c r="J12" s="130" t="s">
        <v>462</v>
      </c>
      <c r="K12" s="130">
        <v>3.71</v>
      </c>
      <c r="L12" s="130" t="s">
        <v>462</v>
      </c>
      <c r="M12" s="124">
        <f>MAX(G12:I12,J12:L12)</f>
        <v>3.74</v>
      </c>
      <c r="N12" s="131"/>
      <c r="O12" s="41" t="s">
        <v>55</v>
      </c>
    </row>
    <row r="13" spans="1:22" ht="18" customHeight="1" x14ac:dyDescent="0.3">
      <c r="A13" s="51">
        <v>7</v>
      </c>
      <c r="B13" s="38" t="s">
        <v>85</v>
      </c>
      <c r="C13" s="39" t="s">
        <v>324</v>
      </c>
      <c r="D13" s="40">
        <v>41813</v>
      </c>
      <c r="E13" s="41" t="s">
        <v>14</v>
      </c>
      <c r="F13" s="41" t="s">
        <v>15</v>
      </c>
      <c r="G13" s="89">
        <v>3.6</v>
      </c>
      <c r="H13" s="89">
        <v>2.5099999999999998</v>
      </c>
      <c r="I13" s="89">
        <v>3.52</v>
      </c>
      <c r="J13" s="89">
        <v>3.34</v>
      </c>
      <c r="K13" s="89">
        <v>3.55</v>
      </c>
      <c r="L13" s="55"/>
      <c r="M13" s="129">
        <f>MAX(G13:I13,J13:L13)</f>
        <v>3.6</v>
      </c>
      <c r="N13" s="54"/>
      <c r="O13" s="41" t="s">
        <v>319</v>
      </c>
    </row>
    <row r="14" spans="1:22" ht="18" customHeight="1" x14ac:dyDescent="0.3">
      <c r="A14" s="51">
        <v>8</v>
      </c>
      <c r="B14" s="38" t="s">
        <v>320</v>
      </c>
      <c r="C14" s="39" t="s">
        <v>321</v>
      </c>
      <c r="D14" s="40">
        <v>41830</v>
      </c>
      <c r="E14" s="41" t="s">
        <v>14</v>
      </c>
      <c r="F14" s="41" t="s">
        <v>15</v>
      </c>
      <c r="G14" s="130">
        <v>3.57</v>
      </c>
      <c r="H14" s="130">
        <v>3.51</v>
      </c>
      <c r="I14" s="130">
        <v>3.53</v>
      </c>
      <c r="J14" s="130">
        <v>3.35</v>
      </c>
      <c r="K14" s="130">
        <v>3.25</v>
      </c>
      <c r="L14" s="132"/>
      <c r="M14" s="124">
        <f>MAX(G14:I14,J14:L14)</f>
        <v>3.57</v>
      </c>
      <c r="N14" s="54"/>
      <c r="O14" s="41" t="s">
        <v>319</v>
      </c>
    </row>
    <row r="15" spans="1:22" ht="18" customHeight="1" x14ac:dyDescent="0.3">
      <c r="A15" s="51">
        <v>9</v>
      </c>
      <c r="B15" s="38" t="s">
        <v>157</v>
      </c>
      <c r="C15" s="39" t="s">
        <v>231</v>
      </c>
      <c r="D15" s="40" t="s">
        <v>232</v>
      </c>
      <c r="E15" s="41" t="s">
        <v>228</v>
      </c>
      <c r="F15" s="41" t="s">
        <v>229</v>
      </c>
      <c r="G15" s="130">
        <v>3.16</v>
      </c>
      <c r="H15" s="130">
        <v>2.86</v>
      </c>
      <c r="I15" s="130">
        <v>3.23</v>
      </c>
      <c r="J15" s="130">
        <v>3.07</v>
      </c>
      <c r="K15" s="132"/>
      <c r="L15" s="132"/>
      <c r="M15" s="124">
        <f>MAX(G15:I15,J15:L15)</f>
        <v>3.23</v>
      </c>
      <c r="N15" s="131"/>
      <c r="O15" s="41" t="s">
        <v>230</v>
      </c>
    </row>
    <row r="16" spans="1:22" ht="18" customHeight="1" x14ac:dyDescent="0.3">
      <c r="A16" s="37"/>
      <c r="B16" s="38" t="s">
        <v>225</v>
      </c>
      <c r="C16" s="39" t="s">
        <v>226</v>
      </c>
      <c r="D16" s="40" t="s">
        <v>227</v>
      </c>
      <c r="E16" s="41" t="s">
        <v>228</v>
      </c>
      <c r="F16" s="41" t="s">
        <v>229</v>
      </c>
      <c r="G16" s="130">
        <v>3</v>
      </c>
      <c r="H16" s="130">
        <v>2.92</v>
      </c>
      <c r="I16" s="130">
        <v>2.95</v>
      </c>
      <c r="J16" s="130">
        <v>3.07</v>
      </c>
      <c r="K16" s="132"/>
      <c r="L16" s="132"/>
      <c r="M16" s="124">
        <f>MAX(G16:I16,J16:L16)</f>
        <v>3.07</v>
      </c>
      <c r="N16" s="131"/>
      <c r="O16" s="41" t="s">
        <v>230</v>
      </c>
    </row>
  </sheetData>
  <mergeCells count="1">
    <mergeCell ref="G5:L5"/>
  </mergeCells>
  <printOptions horizontalCentered="1"/>
  <pageMargins left="0.15748031496062992" right="0.15748031496062992" top="0.23622047244094491" bottom="0.15748031496062992" header="0" footer="0"/>
  <pageSetup paperSize="9" scale="94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971"/>
  <sheetViews>
    <sheetView topLeftCell="C1" workbookViewId="0">
      <selection activeCell="M18" sqref="M18"/>
    </sheetView>
  </sheetViews>
  <sheetFormatPr defaultColWidth="14.44140625" defaultRowHeight="15" customHeight="1" x14ac:dyDescent="0.3"/>
  <cols>
    <col min="1" max="1" width="4.6640625" customWidth="1"/>
    <col min="2" max="2" width="11.33203125" customWidth="1"/>
    <col min="4" max="4" width="9.5546875" customWidth="1"/>
    <col min="5" max="5" width="9.44140625" customWidth="1"/>
    <col min="6" max="6" width="10.6640625" customWidth="1"/>
    <col min="7" max="12" width="5.33203125" customWidth="1"/>
    <col min="13" max="13" width="8.109375" customWidth="1"/>
    <col min="14" max="14" width="6.44140625" customWidth="1"/>
    <col min="15" max="15" width="20.88671875" customWidth="1"/>
    <col min="16" max="16" width="5.44140625" hidden="1" customWidth="1"/>
    <col min="17" max="22" width="11.441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4"/>
      <c r="L1" s="4"/>
      <c r="M1" s="4"/>
      <c r="N1" s="4"/>
      <c r="O1" s="4"/>
      <c r="P1" s="16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4"/>
      <c r="L2" s="4"/>
      <c r="M2" s="4"/>
      <c r="N2" s="4"/>
      <c r="O2" s="4"/>
      <c r="P2" s="16"/>
    </row>
    <row r="3" spans="1:22" ht="12" customHeight="1" x14ac:dyDescent="0.3">
      <c r="A3" s="20"/>
      <c r="B3" s="20"/>
      <c r="C3" s="21"/>
      <c r="D3" s="22"/>
      <c r="E3" s="23"/>
      <c r="F3" s="23"/>
      <c r="G3" s="127"/>
      <c r="H3" s="127"/>
      <c r="I3" s="127"/>
      <c r="J3" s="127"/>
      <c r="K3" s="127"/>
      <c r="L3" s="127"/>
      <c r="M3" s="64"/>
      <c r="N3" s="29"/>
      <c r="O3" s="26"/>
      <c r="P3" s="25"/>
    </row>
    <row r="4" spans="1:22" ht="15.75" customHeight="1" x14ac:dyDescent="0.3">
      <c r="A4" s="27"/>
      <c r="B4" s="17" t="s">
        <v>468</v>
      </c>
      <c r="C4" s="27"/>
      <c r="D4" s="42"/>
      <c r="E4" s="108"/>
      <c r="F4" s="108"/>
      <c r="G4" s="128"/>
      <c r="H4" s="128"/>
      <c r="I4" s="128"/>
      <c r="J4" s="128"/>
      <c r="K4" s="128"/>
      <c r="L4" s="128"/>
      <c r="M4" s="118"/>
      <c r="N4" s="44"/>
      <c r="O4" s="27" t="s">
        <v>469</v>
      </c>
      <c r="P4" s="25"/>
    </row>
    <row r="5" spans="1:22" ht="18" customHeight="1" x14ac:dyDescent="0.3">
      <c r="A5" s="26"/>
      <c r="B5" s="26"/>
      <c r="C5" s="26"/>
      <c r="D5" s="42"/>
      <c r="E5" s="26"/>
      <c r="F5" s="26"/>
      <c r="G5" s="166" t="s">
        <v>449</v>
      </c>
      <c r="H5" s="167"/>
      <c r="I5" s="167"/>
      <c r="J5" s="167"/>
      <c r="K5" s="167"/>
      <c r="L5" s="168"/>
      <c r="M5" s="119"/>
      <c r="N5" s="120"/>
      <c r="O5" s="26"/>
      <c r="P5" s="25" t="s">
        <v>6</v>
      </c>
    </row>
    <row r="6" spans="1:22" ht="18" customHeight="1" x14ac:dyDescent="0.3">
      <c r="A6" s="30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121">
        <v>1</v>
      </c>
      <c r="H6" s="122">
        <v>2</v>
      </c>
      <c r="I6" s="122">
        <v>3</v>
      </c>
      <c r="J6" s="134">
        <v>4</v>
      </c>
      <c r="K6" s="122">
        <v>5</v>
      </c>
      <c r="L6" s="123">
        <v>6</v>
      </c>
      <c r="M6" s="207" t="s">
        <v>450</v>
      </c>
      <c r="N6" s="50" t="s">
        <v>345</v>
      </c>
      <c r="O6" s="35" t="s">
        <v>11</v>
      </c>
      <c r="P6" s="16"/>
    </row>
    <row r="7" spans="1:22" ht="18" customHeight="1" x14ac:dyDescent="0.3">
      <c r="A7" s="51">
        <v>1</v>
      </c>
      <c r="B7" s="38" t="s">
        <v>260</v>
      </c>
      <c r="C7" s="39" t="s">
        <v>300</v>
      </c>
      <c r="D7" s="40" t="s">
        <v>301</v>
      </c>
      <c r="E7" s="41" t="s">
        <v>291</v>
      </c>
      <c r="F7" s="41" t="s">
        <v>292</v>
      </c>
      <c r="G7" s="89">
        <v>8.3000000000000007</v>
      </c>
      <c r="H7" s="89">
        <v>8.68</v>
      </c>
      <c r="I7" s="89">
        <v>8.65</v>
      </c>
      <c r="J7" s="89">
        <v>8.56</v>
      </c>
      <c r="K7" s="89">
        <v>9.23</v>
      </c>
      <c r="L7" s="89">
        <v>8.91</v>
      </c>
      <c r="M7" s="129">
        <f>MAX(G7:I7,J7:L7)</f>
        <v>9.23</v>
      </c>
      <c r="N7" s="135" t="str">
        <f t="shared" ref="N7:N9" si="0">IF(ISBLANK(M7),"",IF(M7&gt;=15.2,"KSM",IF(M7&gt;=13.2,"I A",IF(M7&gt;=11,"II A",IF(M7&gt;=9.5,"III A",IF(M7&gt;=8,"I JA",IF(M7&gt;=7.2,"II JA",IF(M7&gt;=6.5,"III JA"))))))))</f>
        <v>I JA</v>
      </c>
      <c r="O7" s="41" t="s">
        <v>293</v>
      </c>
      <c r="P7" s="25" t="s">
        <v>390</v>
      </c>
    </row>
    <row r="8" spans="1:22" ht="18" customHeight="1" x14ac:dyDescent="0.3">
      <c r="A8" s="51">
        <v>2</v>
      </c>
      <c r="B8" s="38" t="s">
        <v>470</v>
      </c>
      <c r="C8" s="39" t="s">
        <v>471</v>
      </c>
      <c r="D8" s="40" t="s">
        <v>472</v>
      </c>
      <c r="E8" s="41" t="s">
        <v>14</v>
      </c>
      <c r="F8" s="41" t="s">
        <v>15</v>
      </c>
      <c r="G8" s="89">
        <v>7.18</v>
      </c>
      <c r="H8" s="89">
        <v>7</v>
      </c>
      <c r="I8" s="89">
        <v>7.78</v>
      </c>
      <c r="J8" s="89">
        <v>7.66</v>
      </c>
      <c r="K8" s="89">
        <v>8.84</v>
      </c>
      <c r="L8" s="89">
        <v>6.75</v>
      </c>
      <c r="M8" s="129">
        <f>MAX(G8:I8,J8:L8)</f>
        <v>8.84</v>
      </c>
      <c r="N8" s="135" t="str">
        <f t="shared" si="0"/>
        <v>I JA</v>
      </c>
      <c r="O8" s="41" t="s">
        <v>467</v>
      </c>
      <c r="P8" s="25" t="s">
        <v>473</v>
      </c>
    </row>
    <row r="9" spans="1:22" ht="18" customHeight="1" x14ac:dyDescent="0.3">
      <c r="A9" s="51">
        <v>3</v>
      </c>
      <c r="B9" s="38" t="s">
        <v>322</v>
      </c>
      <c r="C9" s="39" t="s">
        <v>323</v>
      </c>
      <c r="D9" s="40">
        <v>41001</v>
      </c>
      <c r="E9" s="41" t="s">
        <v>14</v>
      </c>
      <c r="F9" s="41" t="s">
        <v>15</v>
      </c>
      <c r="G9" s="89">
        <v>8.24</v>
      </c>
      <c r="H9" s="89">
        <v>7.74</v>
      </c>
      <c r="I9" s="89">
        <v>8.6</v>
      </c>
      <c r="J9" s="89">
        <v>7.95</v>
      </c>
      <c r="K9" s="89" t="s">
        <v>474</v>
      </c>
      <c r="L9" s="89">
        <v>7.66</v>
      </c>
      <c r="M9" s="129">
        <f>MAX(G9:I9,J9:L9)</f>
        <v>8.6</v>
      </c>
      <c r="N9" s="135" t="str">
        <f t="shared" si="0"/>
        <v>I JA</v>
      </c>
      <c r="O9" s="41" t="s">
        <v>319</v>
      </c>
      <c r="P9" s="25" t="s">
        <v>363</v>
      </c>
    </row>
    <row r="10" spans="1:22" ht="18" customHeight="1" x14ac:dyDescent="0.3">
      <c r="A10" s="51">
        <v>4</v>
      </c>
      <c r="B10" s="38" t="s">
        <v>252</v>
      </c>
      <c r="C10" s="39" t="s">
        <v>253</v>
      </c>
      <c r="D10" s="40" t="s">
        <v>254</v>
      </c>
      <c r="E10" s="41" t="s">
        <v>228</v>
      </c>
      <c r="F10" s="41" t="s">
        <v>229</v>
      </c>
      <c r="G10" s="89">
        <v>3.74</v>
      </c>
      <c r="H10" s="89" t="s">
        <v>474</v>
      </c>
      <c r="I10" s="89" t="s">
        <v>474</v>
      </c>
      <c r="J10" s="89">
        <v>6.02</v>
      </c>
      <c r="K10" s="89" t="s">
        <v>474</v>
      </c>
      <c r="L10" s="89">
        <v>5.37</v>
      </c>
      <c r="M10" s="129">
        <f>MAX(G10:I10,J10:L10)</f>
        <v>6.02</v>
      </c>
      <c r="N10" s="135"/>
      <c r="O10" s="41" t="s">
        <v>230</v>
      </c>
      <c r="P10" s="25" t="s">
        <v>475</v>
      </c>
    </row>
    <row r="11" spans="1:22" ht="18" customHeight="1" x14ac:dyDescent="0.3">
      <c r="A11" s="51">
        <v>5</v>
      </c>
      <c r="B11" s="38" t="s">
        <v>173</v>
      </c>
      <c r="C11" s="39" t="s">
        <v>255</v>
      </c>
      <c r="D11" s="40" t="s">
        <v>256</v>
      </c>
      <c r="E11" s="41" t="s">
        <v>228</v>
      </c>
      <c r="F11" s="41" t="s">
        <v>229</v>
      </c>
      <c r="G11" s="89">
        <v>4.5599999999999996</v>
      </c>
      <c r="H11" s="89">
        <v>4.24</v>
      </c>
      <c r="I11" s="89">
        <v>4.2300000000000004</v>
      </c>
      <c r="J11" s="89">
        <v>3.36</v>
      </c>
      <c r="K11" s="89">
        <v>4.4800000000000004</v>
      </c>
      <c r="L11" s="89">
        <v>3.72</v>
      </c>
      <c r="M11" s="129">
        <f>MAX(G11:I11,J11:L11)</f>
        <v>4.5599999999999996</v>
      </c>
      <c r="N11" s="135"/>
      <c r="O11" s="41" t="s">
        <v>230</v>
      </c>
      <c r="P11" s="25"/>
    </row>
  </sheetData>
  <mergeCells count="1">
    <mergeCell ref="G5:L5"/>
  </mergeCells>
  <printOptions horizontalCentered="1"/>
  <pageMargins left="0.16" right="0.15748031496062992" top="0.39370078740157483" bottom="0.15748031496062992" header="0" footer="0"/>
  <pageSetup paperSize="9" scale="9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985"/>
  <sheetViews>
    <sheetView topLeftCell="D1" workbookViewId="0">
      <selection activeCell="D19" sqref="D19"/>
    </sheetView>
  </sheetViews>
  <sheetFormatPr defaultColWidth="14.44140625" defaultRowHeight="15" customHeight="1" x14ac:dyDescent="0.3"/>
  <cols>
    <col min="1" max="1" width="5" customWidth="1"/>
    <col min="2" max="2" width="12.88671875" customWidth="1"/>
    <col min="3" max="3" width="13.44140625" customWidth="1"/>
    <col min="4" max="4" width="9.6640625" customWidth="1"/>
    <col min="5" max="5" width="11.44140625" customWidth="1"/>
    <col min="6" max="6" width="12.33203125" customWidth="1"/>
    <col min="7" max="12" width="5.44140625" customWidth="1"/>
    <col min="13" max="13" width="7.109375" customWidth="1"/>
    <col min="14" max="14" width="6.44140625" customWidth="1"/>
    <col min="15" max="15" width="19" customWidth="1"/>
    <col min="16" max="16" width="6.6640625" hidden="1" customWidth="1"/>
    <col min="17" max="22" width="11.44140625" customWidth="1"/>
  </cols>
  <sheetData>
    <row r="1" spans="1:22" ht="18" customHeight="1" x14ac:dyDescent="0.3">
      <c r="A1" s="9" t="s">
        <v>1</v>
      </c>
      <c r="B1" s="4"/>
      <c r="C1" s="12"/>
      <c r="D1" s="13"/>
      <c r="E1" s="14"/>
      <c r="F1" s="14"/>
      <c r="G1" s="44"/>
      <c r="H1" s="15"/>
      <c r="I1" s="15"/>
      <c r="J1" s="4"/>
      <c r="K1" s="4"/>
      <c r="L1" s="4"/>
      <c r="M1" s="4"/>
      <c r="N1" s="4"/>
      <c r="O1" s="4"/>
      <c r="P1" s="16"/>
    </row>
    <row r="2" spans="1:22" ht="18" customHeight="1" x14ac:dyDescent="0.3">
      <c r="A2" s="17" t="s">
        <v>2</v>
      </c>
      <c r="B2" s="4"/>
      <c r="C2" s="12"/>
      <c r="D2" s="13"/>
      <c r="E2" s="14"/>
      <c r="F2" s="18"/>
      <c r="G2" s="44"/>
      <c r="H2" s="44"/>
      <c r="I2" s="19"/>
      <c r="J2" s="4"/>
      <c r="K2" s="4"/>
      <c r="L2" s="4"/>
      <c r="M2" s="4"/>
      <c r="N2" s="4"/>
      <c r="O2" s="4"/>
      <c r="P2" s="16"/>
    </row>
    <row r="3" spans="1:22" ht="12" customHeight="1" x14ac:dyDescent="0.3">
      <c r="A3" s="20"/>
      <c r="B3" s="20"/>
      <c r="C3" s="21"/>
      <c r="D3" s="22"/>
      <c r="E3" s="23"/>
      <c r="F3" s="23"/>
      <c r="G3" s="127"/>
      <c r="H3" s="127"/>
      <c r="I3" s="127"/>
      <c r="J3" s="127"/>
      <c r="K3" s="127"/>
      <c r="L3" s="127"/>
      <c r="M3" s="64"/>
      <c r="N3" s="29"/>
      <c r="O3" s="26"/>
      <c r="P3" s="25"/>
    </row>
    <row r="4" spans="1:22" ht="16.5" customHeight="1" x14ac:dyDescent="0.3">
      <c r="A4" s="27"/>
      <c r="B4" s="17" t="s">
        <v>476</v>
      </c>
      <c r="C4" s="27"/>
      <c r="D4" s="42"/>
      <c r="E4" s="108"/>
      <c r="F4" s="108"/>
      <c r="G4" s="128"/>
      <c r="H4" s="128"/>
      <c r="I4" s="128"/>
      <c r="J4" s="128"/>
      <c r="K4" s="128"/>
      <c r="L4" s="128"/>
      <c r="M4" s="118"/>
      <c r="N4" s="44"/>
      <c r="O4" s="27"/>
      <c r="P4" s="25"/>
    </row>
    <row r="5" spans="1:22" ht="15" customHeight="1" x14ac:dyDescent="0.3">
      <c r="A5" s="20"/>
      <c r="B5" s="20"/>
      <c r="C5" s="20"/>
      <c r="D5" s="42"/>
      <c r="E5" s="136"/>
      <c r="F5" s="136"/>
      <c r="G5" s="166" t="s">
        <v>449</v>
      </c>
      <c r="H5" s="167"/>
      <c r="I5" s="167"/>
      <c r="J5" s="167"/>
      <c r="K5" s="167"/>
      <c r="L5" s="168"/>
      <c r="M5" s="137"/>
      <c r="N5" s="138"/>
      <c r="O5" s="26"/>
      <c r="P5" s="25" t="s">
        <v>6</v>
      </c>
    </row>
    <row r="6" spans="1:22" ht="18.75" customHeight="1" x14ac:dyDescent="0.3">
      <c r="A6" s="30" t="s">
        <v>341</v>
      </c>
      <c r="B6" s="48" t="s">
        <v>7</v>
      </c>
      <c r="C6" s="32" t="s">
        <v>8</v>
      </c>
      <c r="D6" s="33" t="s">
        <v>9</v>
      </c>
      <c r="E6" s="34" t="s">
        <v>342</v>
      </c>
      <c r="F6" s="34" t="s">
        <v>10</v>
      </c>
      <c r="G6" s="121">
        <v>1</v>
      </c>
      <c r="H6" s="122">
        <v>2</v>
      </c>
      <c r="I6" s="122">
        <v>3</v>
      </c>
      <c r="J6" s="134">
        <v>4</v>
      </c>
      <c r="K6" s="122">
        <v>5</v>
      </c>
      <c r="L6" s="123">
        <v>6</v>
      </c>
      <c r="M6" s="207" t="s">
        <v>450</v>
      </c>
      <c r="N6" s="50" t="s">
        <v>345</v>
      </c>
      <c r="O6" s="35" t="s">
        <v>11</v>
      </c>
      <c r="P6" s="16"/>
    </row>
    <row r="7" spans="1:22" ht="18" customHeight="1" x14ac:dyDescent="0.3">
      <c r="A7" s="51">
        <v>1</v>
      </c>
      <c r="B7" s="75" t="s">
        <v>82</v>
      </c>
      <c r="C7" s="76" t="s">
        <v>83</v>
      </c>
      <c r="D7" s="77">
        <v>40952</v>
      </c>
      <c r="E7" s="78" t="s">
        <v>14</v>
      </c>
      <c r="F7" s="78" t="s">
        <v>15</v>
      </c>
      <c r="G7" s="89">
        <v>8.5500000000000007</v>
      </c>
      <c r="H7" s="89">
        <v>9.1</v>
      </c>
      <c r="I7" s="89">
        <v>7.9</v>
      </c>
      <c r="J7" s="89">
        <v>8.64</v>
      </c>
      <c r="K7" s="89">
        <v>10.63</v>
      </c>
      <c r="L7" s="89">
        <v>10.94</v>
      </c>
      <c r="M7" s="67">
        <f>MAX(G7:I7,J7:L7)</f>
        <v>10.94</v>
      </c>
      <c r="N7" s="79" t="str">
        <f t="shared" ref="N7:N12" si="0">IF(ISBLANK(M7),"",IF(M7&lt;9,"",IF(M7&gt;=17,"I A",IF(M7&gt;=14.9,"II A",IF(M7&gt;=13.2,"III A",IF(M7&gt;=11.4,"I JA",IF(M7&gt;=10,"II JA",IF(M7&gt;=9,"III JA"))))))))</f>
        <v>II JA</v>
      </c>
      <c r="O7" s="78" t="s">
        <v>84</v>
      </c>
      <c r="P7" s="25" t="s">
        <v>477</v>
      </c>
    </row>
    <row r="8" spans="1:22" ht="18" customHeight="1" x14ac:dyDescent="0.3">
      <c r="A8" s="37">
        <v>2</v>
      </c>
      <c r="B8" s="38" t="s">
        <v>85</v>
      </c>
      <c r="C8" s="39" t="s">
        <v>86</v>
      </c>
      <c r="D8" s="40">
        <v>41030</v>
      </c>
      <c r="E8" s="41" t="s">
        <v>14</v>
      </c>
      <c r="F8" s="41" t="s">
        <v>15</v>
      </c>
      <c r="G8" s="89">
        <v>9.82</v>
      </c>
      <c r="H8" s="89">
        <v>9.43</v>
      </c>
      <c r="I8" s="89">
        <v>9.83</v>
      </c>
      <c r="J8" s="89">
        <v>9.3699999999999992</v>
      </c>
      <c r="K8" s="89">
        <v>9.35</v>
      </c>
      <c r="L8" s="89">
        <v>9.58</v>
      </c>
      <c r="M8" s="67">
        <f>MAX(G8:I8,J8:L8)</f>
        <v>9.83</v>
      </c>
      <c r="N8" s="54" t="str">
        <f t="shared" si="0"/>
        <v>III JA</v>
      </c>
      <c r="O8" s="41" t="s">
        <v>84</v>
      </c>
      <c r="P8" s="25" t="s">
        <v>478</v>
      </c>
    </row>
    <row r="9" spans="1:22" ht="18" customHeight="1" x14ac:dyDescent="0.3">
      <c r="A9" s="51">
        <v>3</v>
      </c>
      <c r="B9" s="38" t="s">
        <v>317</v>
      </c>
      <c r="C9" s="39" t="s">
        <v>318</v>
      </c>
      <c r="D9" s="40">
        <v>41170</v>
      </c>
      <c r="E9" s="41" t="s">
        <v>14</v>
      </c>
      <c r="F9" s="41" t="s">
        <v>15</v>
      </c>
      <c r="G9" s="89">
        <v>9.5</v>
      </c>
      <c r="H9" s="89" t="s">
        <v>474</v>
      </c>
      <c r="I9" s="89">
        <v>9.75</v>
      </c>
      <c r="J9" s="89">
        <v>9.77</v>
      </c>
      <c r="K9" s="89">
        <v>9.75</v>
      </c>
      <c r="L9" s="89">
        <v>9.33</v>
      </c>
      <c r="M9" s="67">
        <f>MAX(G9:I9,J9:L9)</f>
        <v>9.77</v>
      </c>
      <c r="N9" s="54" t="str">
        <f t="shared" si="0"/>
        <v>III JA</v>
      </c>
      <c r="O9" s="41" t="s">
        <v>319</v>
      </c>
      <c r="P9" s="25" t="s">
        <v>479</v>
      </c>
    </row>
    <row r="10" spans="1:22" ht="18" customHeight="1" x14ac:dyDescent="0.3">
      <c r="A10" s="51">
        <v>4</v>
      </c>
      <c r="B10" s="38" t="s">
        <v>188</v>
      </c>
      <c r="C10" s="39" t="s">
        <v>265</v>
      </c>
      <c r="D10" s="40">
        <v>41179</v>
      </c>
      <c r="E10" s="41" t="s">
        <v>262</v>
      </c>
      <c r="F10" s="41" t="s">
        <v>263</v>
      </c>
      <c r="G10" s="89">
        <v>8.85</v>
      </c>
      <c r="H10" s="89">
        <v>9.07</v>
      </c>
      <c r="I10" s="89">
        <v>9.08</v>
      </c>
      <c r="J10" s="89">
        <v>9.14</v>
      </c>
      <c r="K10" s="139">
        <v>8.92</v>
      </c>
      <c r="L10" s="89">
        <v>8.1999999999999993</v>
      </c>
      <c r="M10" s="67">
        <f>MAX(G10:I10,J10:L10)</f>
        <v>9.14</v>
      </c>
      <c r="N10" s="54" t="str">
        <f t="shared" si="0"/>
        <v>III JA</v>
      </c>
      <c r="O10" s="41" t="s">
        <v>264</v>
      </c>
      <c r="P10" s="25" t="s">
        <v>480</v>
      </c>
    </row>
    <row r="11" spans="1:22" ht="18" customHeight="1" x14ac:dyDescent="0.3">
      <c r="A11" s="51">
        <v>5</v>
      </c>
      <c r="B11" s="38" t="s">
        <v>87</v>
      </c>
      <c r="C11" s="39" t="s">
        <v>88</v>
      </c>
      <c r="D11" s="40">
        <v>40966</v>
      </c>
      <c r="E11" s="41" t="s">
        <v>14</v>
      </c>
      <c r="F11" s="41" t="s">
        <v>15</v>
      </c>
      <c r="G11" s="89">
        <v>6.77</v>
      </c>
      <c r="H11" s="89">
        <v>7.06</v>
      </c>
      <c r="I11" s="89">
        <v>6.72</v>
      </c>
      <c r="J11" s="89">
        <v>7</v>
      </c>
      <c r="K11" s="89">
        <v>7.04</v>
      </c>
      <c r="L11" s="89">
        <v>6.73</v>
      </c>
      <c r="M11" s="67">
        <f>MAX(G11:I11,J11:L11)</f>
        <v>7.06</v>
      </c>
      <c r="N11" s="54" t="str">
        <f t="shared" si="0"/>
        <v/>
      </c>
      <c r="O11" s="41" t="s">
        <v>84</v>
      </c>
      <c r="P11" s="25" t="s">
        <v>481</v>
      </c>
    </row>
    <row r="12" spans="1:22" ht="18" customHeight="1" x14ac:dyDescent="0.3">
      <c r="A12" s="51">
        <v>6</v>
      </c>
      <c r="B12" s="38" t="s">
        <v>89</v>
      </c>
      <c r="C12" s="39" t="s">
        <v>90</v>
      </c>
      <c r="D12" s="40">
        <v>41563</v>
      </c>
      <c r="E12" s="41" t="s">
        <v>14</v>
      </c>
      <c r="F12" s="41" t="s">
        <v>15</v>
      </c>
      <c r="G12" s="89">
        <v>4</v>
      </c>
      <c r="H12" s="89">
        <v>4.04</v>
      </c>
      <c r="I12" s="89">
        <v>4.04</v>
      </c>
      <c r="J12" s="89">
        <v>4.82</v>
      </c>
      <c r="K12" s="87" t="s">
        <v>474</v>
      </c>
      <c r="L12" s="89" t="s">
        <v>474</v>
      </c>
      <c r="M12" s="67">
        <f>MAX(G12:I12,J12:L12)</f>
        <v>4.82</v>
      </c>
      <c r="N12" s="54" t="str">
        <f t="shared" si="0"/>
        <v/>
      </c>
      <c r="O12" s="41" t="s">
        <v>84</v>
      </c>
      <c r="P12" s="25" t="s">
        <v>17</v>
      </c>
    </row>
    <row r="13" spans="1:22" ht="18" customHeight="1" x14ac:dyDescent="0.3">
      <c r="A13" s="37"/>
      <c r="B13" s="38" t="s">
        <v>257</v>
      </c>
      <c r="C13" s="39" t="s">
        <v>258</v>
      </c>
      <c r="D13" s="40" t="s">
        <v>259</v>
      </c>
      <c r="E13" s="41" t="s">
        <v>228</v>
      </c>
      <c r="F13" s="41" t="s">
        <v>229</v>
      </c>
      <c r="G13" s="55"/>
      <c r="H13" s="55"/>
      <c r="I13" s="55"/>
      <c r="J13" s="55"/>
      <c r="K13" s="55"/>
      <c r="L13" s="55"/>
      <c r="M13" s="57" t="s">
        <v>359</v>
      </c>
      <c r="N13" s="54"/>
      <c r="O13" s="41" t="s">
        <v>230</v>
      </c>
      <c r="P13" s="25" t="s">
        <v>482</v>
      </c>
    </row>
  </sheetData>
  <mergeCells count="1">
    <mergeCell ref="G5:L5"/>
  </mergeCells>
  <printOptions horizontalCentered="1"/>
  <pageMargins left="0.15748031496062992" right="0.15748031496062992" top="0.39370078740157483" bottom="0.3937007874015748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20</vt:i4>
      </vt:variant>
    </vt:vector>
  </HeadingPairs>
  <TitlesOfParts>
    <vt:vector size="20" baseType="lpstr">
      <vt:lpstr>Titulinis</vt:lpstr>
      <vt:lpstr>60bb M </vt:lpstr>
      <vt:lpstr>60bb V </vt:lpstr>
      <vt:lpstr>60 M p.bėg. </vt:lpstr>
      <vt:lpstr>60 M suv</vt:lpstr>
      <vt:lpstr>60 V p.bėg. </vt:lpstr>
      <vt:lpstr>60 V suv</vt:lpstr>
      <vt:lpstr>200 M bėg.</vt:lpstr>
      <vt:lpstr>200 M suv</vt:lpstr>
      <vt:lpstr>200 V bėg.</vt:lpstr>
      <vt:lpstr>200 V suv</vt:lpstr>
      <vt:lpstr>600 M </vt:lpstr>
      <vt:lpstr>600 V </vt:lpstr>
      <vt:lpstr>1000 M </vt:lpstr>
      <vt:lpstr>Aukštis M</vt:lpstr>
      <vt:lpstr>Aukštis V</vt:lpstr>
      <vt:lpstr>Tolis M</vt:lpstr>
      <vt:lpstr>Tolis V</vt:lpstr>
      <vt:lpstr>Rutulys M</vt:lpstr>
      <vt:lpstr>Rutulys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Vartotojas</cp:lastModifiedBy>
  <dcterms:created xsi:type="dcterms:W3CDTF">2020-01-17T18:39:04Z</dcterms:created>
  <dcterms:modified xsi:type="dcterms:W3CDTF">2025-02-23T15:03:37Z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73227</vt:lpwstr>
  </property>
  <property fmtid="{D5CDD505-2E9C-101B-9397-08002B2CF9AE}" name="NXPowerLiteSettings" pid="3">
    <vt:lpwstr>C7000400038000</vt:lpwstr>
  </property>
  <property fmtid="{D5CDD505-2E9C-101B-9397-08002B2CF9AE}" name="NXPowerLiteVersion" pid="4">
    <vt:lpwstr>S10.3.1</vt:lpwstr>
  </property>
</Properties>
</file>